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5. technikai\Tantervek\BA\BV\"/>
    </mc:Choice>
  </mc:AlternateContent>
  <bookViews>
    <workbookView xWindow="0" yWindow="0" windowWidth="20430" windowHeight="6840"/>
  </bookViews>
  <sheets>
    <sheet name="BV" sheetId="19" r:id="rId1"/>
    <sheet name="Előtanulmányi rend" sheetId="22" r:id="rId2"/>
  </sheets>
  <definedNames>
    <definedName name="_1A83.2_1" localSheetId="1">#REF!</definedName>
    <definedName name="_1A83.2_1">#REF!</definedName>
    <definedName name="_2A83.2_2" localSheetId="1">#REF!</definedName>
    <definedName name="_2A83.2_2">#REF!</definedName>
    <definedName name="_3A83.2_3" localSheetId="1">#REF!</definedName>
    <definedName name="_3A83.2_3">#REF!</definedName>
    <definedName name="_4A83.2_4" localSheetId="1">#REF!</definedName>
    <definedName name="_4A83.2_4">#REF!</definedName>
    <definedName name="A83.2" localSheetId="1">#REF!</definedName>
    <definedName name="A83.2">#REF!</definedName>
    <definedName name="k">#REF!</definedName>
    <definedName name="másol" localSheetId="1">#REF!</definedName>
    <definedName name="másol">#REF!</definedName>
    <definedName name="_xlnm.Print_Area" localSheetId="0">BV!$A$1:$AG$83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4" i="19" l="1"/>
  <c r="AC24" i="19"/>
  <c r="AB24" i="19"/>
  <c r="AD20" i="19"/>
  <c r="AC20" i="19"/>
  <c r="AB20" i="19"/>
  <c r="AE24" i="19" l="1"/>
  <c r="AE20" i="19"/>
  <c r="Z66" i="19"/>
  <c r="Y66" i="19"/>
  <c r="X66" i="19"/>
  <c r="V66" i="19"/>
  <c r="U66" i="19"/>
  <c r="T66" i="19"/>
  <c r="R66" i="19"/>
  <c r="Q66" i="19"/>
  <c r="P66" i="19"/>
  <c r="N66" i="19"/>
  <c r="M66" i="19"/>
  <c r="L66" i="19"/>
  <c r="J66" i="19"/>
  <c r="I66" i="19"/>
  <c r="H66" i="19"/>
  <c r="F66" i="19"/>
  <c r="E66" i="19"/>
  <c r="D66" i="19"/>
  <c r="AD34" i="19"/>
  <c r="AC34" i="19"/>
  <c r="AB34" i="19"/>
  <c r="AD40" i="19"/>
  <c r="AC40" i="19"/>
  <c r="AB40" i="19"/>
  <c r="AE40" i="19" l="1"/>
  <c r="AE34" i="19"/>
  <c r="AD38" i="19"/>
  <c r="AC38" i="19"/>
  <c r="AB38" i="19"/>
  <c r="AD37" i="19"/>
  <c r="AC37" i="19"/>
  <c r="AB37" i="19"/>
  <c r="AD47" i="19"/>
  <c r="AC47" i="19"/>
  <c r="AB47" i="19"/>
  <c r="AE38" i="19" l="1"/>
  <c r="AE47" i="19"/>
  <c r="AE37" i="19"/>
  <c r="AD60" i="19"/>
  <c r="AC60" i="19"/>
  <c r="AB60" i="19"/>
  <c r="AB69" i="19"/>
  <c r="AC69" i="19"/>
  <c r="AB70" i="19"/>
  <c r="AC70" i="19"/>
  <c r="AB71" i="19"/>
  <c r="AC71" i="19"/>
  <c r="P82" i="19"/>
  <c r="Z82" i="19"/>
  <c r="Y82" i="19"/>
  <c r="X82" i="19"/>
  <c r="R82" i="19"/>
  <c r="Q82" i="19"/>
  <c r="Z78" i="19"/>
  <c r="Y78" i="19"/>
  <c r="X78" i="19"/>
  <c r="R78" i="19"/>
  <c r="Q78" i="19"/>
  <c r="P78" i="19"/>
  <c r="J78" i="19"/>
  <c r="I78" i="19"/>
  <c r="H78" i="19"/>
  <c r="AD80" i="19"/>
  <c r="AC80" i="19"/>
  <c r="AB80" i="19"/>
  <c r="AD81" i="19"/>
  <c r="AC81" i="19"/>
  <c r="AB81" i="19"/>
  <c r="AD75" i="19"/>
  <c r="AC75" i="19"/>
  <c r="AB75" i="19"/>
  <c r="AD33" i="19"/>
  <c r="AC33" i="19"/>
  <c r="AB33" i="19"/>
  <c r="AD32" i="19"/>
  <c r="AC32" i="19"/>
  <c r="AB32" i="19"/>
  <c r="AD31" i="19"/>
  <c r="AC31" i="19"/>
  <c r="AB31" i="19"/>
  <c r="AD30" i="19"/>
  <c r="AC30" i="19"/>
  <c r="AB30" i="19"/>
  <c r="AD29" i="19"/>
  <c r="AC29" i="19"/>
  <c r="AB29" i="19"/>
  <c r="AD28" i="19"/>
  <c r="AC28" i="19"/>
  <c r="AB28" i="19"/>
  <c r="AD27" i="19"/>
  <c r="AC27" i="19"/>
  <c r="AB27" i="19"/>
  <c r="AD26" i="19"/>
  <c r="AC26" i="19"/>
  <c r="AB26" i="19"/>
  <c r="AD25" i="19"/>
  <c r="AC25" i="19"/>
  <c r="AB25" i="19"/>
  <c r="AD23" i="19"/>
  <c r="AC23" i="19"/>
  <c r="AB23" i="19"/>
  <c r="AD22" i="19"/>
  <c r="AC22" i="19"/>
  <c r="AB22" i="19"/>
  <c r="AD21" i="19"/>
  <c r="AC21" i="19"/>
  <c r="AB21" i="19"/>
  <c r="AD19" i="19"/>
  <c r="AC19" i="19"/>
  <c r="AB19" i="19"/>
  <c r="AD18" i="19"/>
  <c r="AC18" i="19"/>
  <c r="AB18" i="19"/>
  <c r="AD17" i="19"/>
  <c r="AC17" i="19"/>
  <c r="AB17" i="19"/>
  <c r="AD16" i="19"/>
  <c r="AC16" i="19"/>
  <c r="AB16" i="19"/>
  <c r="AD15" i="19"/>
  <c r="AC15" i="19"/>
  <c r="AB15" i="19"/>
  <c r="AD14" i="19"/>
  <c r="AC14" i="19"/>
  <c r="AB14" i="19"/>
  <c r="AD13" i="19"/>
  <c r="AC13" i="19"/>
  <c r="AB13" i="19"/>
  <c r="AD12" i="19"/>
  <c r="AC12" i="19"/>
  <c r="AB12" i="19"/>
  <c r="AE13" i="19" l="1"/>
  <c r="AE16" i="19"/>
  <c r="AE21" i="19"/>
  <c r="AE26" i="19"/>
  <c r="AD82" i="19"/>
  <c r="AE15" i="19"/>
  <c r="AE19" i="19"/>
  <c r="AE25" i="19"/>
  <c r="AE29" i="19"/>
  <c r="AE33" i="19"/>
  <c r="AE30" i="19"/>
  <c r="AE28" i="19"/>
  <c r="AB82" i="19"/>
  <c r="AE60" i="19"/>
  <c r="AE12" i="19"/>
  <c r="AE14" i="19"/>
  <c r="AE18" i="19"/>
  <c r="AE22" i="19"/>
  <c r="AE27" i="19"/>
  <c r="AE17" i="19"/>
  <c r="AE32" i="19"/>
  <c r="AE31" i="19"/>
  <c r="AC82" i="19"/>
  <c r="AE23" i="19"/>
  <c r="AE80" i="19"/>
  <c r="AE81" i="19"/>
  <c r="AD65" i="19"/>
  <c r="AC65" i="19"/>
  <c r="AB65" i="19"/>
  <c r="AD64" i="19"/>
  <c r="AC64" i="19"/>
  <c r="AB64" i="19"/>
  <c r="AD63" i="19"/>
  <c r="AC63" i="19"/>
  <c r="AB63" i="19"/>
  <c r="AD62" i="19"/>
  <c r="AC62" i="19"/>
  <c r="AB62" i="19"/>
  <c r="AD61" i="19"/>
  <c r="AC61" i="19"/>
  <c r="AB61" i="19"/>
  <c r="AD59" i="19"/>
  <c r="AC59" i="19"/>
  <c r="AB59" i="19"/>
  <c r="AD58" i="19"/>
  <c r="AC58" i="19"/>
  <c r="AB58" i="19"/>
  <c r="AD57" i="19"/>
  <c r="AC57" i="19"/>
  <c r="AB57" i="19"/>
  <c r="AD56" i="19"/>
  <c r="AC56" i="19"/>
  <c r="AB56" i="19"/>
  <c r="AD55" i="19"/>
  <c r="AC55" i="19"/>
  <c r="AB55" i="19"/>
  <c r="AD54" i="19"/>
  <c r="AC54" i="19"/>
  <c r="AB54" i="19"/>
  <c r="AD53" i="19"/>
  <c r="AC53" i="19"/>
  <c r="AB53" i="19"/>
  <c r="AD52" i="19"/>
  <c r="AC52" i="19"/>
  <c r="AB52" i="19"/>
  <c r="AD51" i="19"/>
  <c r="AC51" i="19"/>
  <c r="AB51" i="19"/>
  <c r="AD50" i="19"/>
  <c r="AC50" i="19"/>
  <c r="AB50" i="19"/>
  <c r="AD49" i="19"/>
  <c r="AC49" i="19"/>
  <c r="AB49" i="19"/>
  <c r="AD48" i="19"/>
  <c r="AC48" i="19"/>
  <c r="AB48" i="19"/>
  <c r="AD46" i="19"/>
  <c r="AC46" i="19"/>
  <c r="AB46" i="19"/>
  <c r="AD45" i="19"/>
  <c r="AC45" i="19"/>
  <c r="AB45" i="19"/>
  <c r="AD44" i="19"/>
  <c r="AC44" i="19"/>
  <c r="AB44" i="19"/>
  <c r="AD43" i="19"/>
  <c r="AC43" i="19"/>
  <c r="AB43" i="19"/>
  <c r="AD42" i="19"/>
  <c r="AC42" i="19"/>
  <c r="AB42" i="19"/>
  <c r="AD41" i="19"/>
  <c r="AC41" i="19"/>
  <c r="AB41" i="19"/>
  <c r="AD39" i="19"/>
  <c r="AC39" i="19"/>
  <c r="AB39" i="19"/>
  <c r="AD35" i="19"/>
  <c r="AC35" i="19"/>
  <c r="AB35" i="19"/>
  <c r="AD66" i="19" l="1"/>
  <c r="AC66" i="19"/>
  <c r="AB66" i="19"/>
  <c r="AE48" i="19"/>
  <c r="AE82" i="19"/>
  <c r="AE50" i="19"/>
  <c r="AE35" i="19"/>
  <c r="AE42" i="19"/>
  <c r="AE54" i="19"/>
  <c r="AE64" i="19"/>
  <c r="AE52" i="19"/>
  <c r="AE63" i="19"/>
  <c r="AE56" i="19"/>
  <c r="AE61" i="19"/>
  <c r="AE65" i="19"/>
  <c r="AE41" i="19"/>
  <c r="AE49" i="19"/>
  <c r="AE53" i="19"/>
  <c r="AE57" i="19"/>
  <c r="AE45" i="19"/>
  <c r="AE51" i="19"/>
  <c r="AE55" i="19"/>
  <c r="AE59" i="19"/>
  <c r="AE58" i="19"/>
  <c r="AE62" i="19"/>
  <c r="AE44" i="19"/>
  <c r="AE46" i="19"/>
  <c r="AE39" i="19"/>
  <c r="AE43" i="19"/>
  <c r="AE66" i="19" l="1"/>
  <c r="AB77" i="19"/>
  <c r="AD77" i="19"/>
  <c r="AC77" i="19"/>
  <c r="AD76" i="19"/>
  <c r="AC76" i="19"/>
  <c r="AB76" i="19"/>
  <c r="V78" i="19"/>
  <c r="U78" i="19"/>
  <c r="T78" i="19"/>
  <c r="N78" i="19"/>
  <c r="M78" i="19"/>
  <c r="L78" i="19"/>
  <c r="F78" i="19"/>
  <c r="E78" i="19"/>
  <c r="D78" i="19"/>
  <c r="AD72" i="19"/>
  <c r="AD78" i="19" l="1"/>
  <c r="AC78" i="19"/>
  <c r="AE77" i="19"/>
  <c r="AB78" i="19"/>
  <c r="AE76" i="19"/>
  <c r="AE78" i="19" l="1"/>
  <c r="AA72" i="19" l="1"/>
  <c r="AA96" i="19" s="1"/>
  <c r="Z72" i="19"/>
  <c r="W72" i="19"/>
  <c r="W86" i="19" s="1"/>
  <c r="V72" i="19"/>
  <c r="S72" i="19"/>
  <c r="S94" i="19" s="1"/>
  <c r="R72" i="19"/>
  <c r="O72" i="19"/>
  <c r="O93" i="19" s="1"/>
  <c r="N72" i="19"/>
  <c r="K72" i="19"/>
  <c r="K86" i="19" s="1"/>
  <c r="J72" i="19"/>
  <c r="G72" i="19"/>
  <c r="G95" i="19" s="1"/>
  <c r="F72" i="19"/>
  <c r="D72" i="19"/>
  <c r="H72" i="19"/>
  <c r="P72" i="19"/>
  <c r="I72" i="19"/>
  <c r="Q72" i="19"/>
  <c r="E72" i="19"/>
  <c r="M72" i="19"/>
  <c r="U72" i="19"/>
  <c r="L72" i="19"/>
  <c r="T72" i="19"/>
  <c r="Y72" i="19"/>
  <c r="X72" i="19"/>
  <c r="G86" i="19" l="1"/>
  <c r="AA85" i="19"/>
  <c r="AA91" i="19"/>
  <c r="G91" i="19"/>
  <c r="S90" i="19"/>
  <c r="S86" i="19"/>
  <c r="G88" i="19"/>
  <c r="K92" i="19"/>
  <c r="S91" i="19"/>
  <c r="AA87" i="19"/>
  <c r="K88" i="19"/>
  <c r="G96" i="19"/>
  <c r="G92" i="19"/>
  <c r="S92" i="19"/>
  <c r="K85" i="19"/>
  <c r="G93" i="19"/>
  <c r="K94" i="19"/>
  <c r="G85" i="19"/>
  <c r="G94" i="19"/>
  <c r="G90" i="19"/>
  <c r="K95" i="19"/>
  <c r="K96" i="19"/>
  <c r="O94" i="19"/>
  <c r="W85" i="19"/>
  <c r="O85" i="19"/>
  <c r="W92" i="19"/>
  <c r="W88" i="19"/>
  <c r="W91" i="19"/>
  <c r="W93" i="19"/>
  <c r="W94" i="19"/>
  <c r="W95" i="19"/>
  <c r="AB72" i="19"/>
  <c r="AA90" i="19"/>
  <c r="W96" i="19"/>
  <c r="K93" i="19"/>
  <c r="O90" i="19"/>
  <c r="O95" i="19"/>
  <c r="K90" i="19"/>
  <c r="AA86" i="19"/>
  <c r="O96" i="19"/>
  <c r="W90" i="19"/>
  <c r="O88" i="19"/>
  <c r="AA92" i="19"/>
  <c r="AA93" i="19"/>
  <c r="AA88" i="19"/>
  <c r="O86" i="19"/>
  <c r="AA94" i="19"/>
  <c r="AA95" i="19"/>
  <c r="O92" i="19"/>
  <c r="AC72" i="19"/>
  <c r="S93" i="19"/>
  <c r="S95" i="19"/>
  <c r="S96" i="19"/>
  <c r="S88" i="19"/>
  <c r="S85" i="19"/>
  <c r="AE86" i="19" l="1"/>
  <c r="G97" i="19"/>
  <c r="AE94" i="19"/>
  <c r="AE93" i="19"/>
  <c r="AE96" i="19"/>
  <c r="AE91" i="19"/>
  <c r="AE92" i="19"/>
  <c r="AE87" i="19"/>
  <c r="AA97" i="19"/>
  <c r="K97" i="19"/>
  <c r="W97" i="19"/>
  <c r="AE90" i="19"/>
  <c r="O97" i="19"/>
  <c r="AE88" i="19"/>
  <c r="AE89" i="19"/>
  <c r="S97" i="19"/>
  <c r="AE95" i="19"/>
  <c r="AE85" i="19"/>
  <c r="V83" i="19"/>
  <c r="N83" i="19"/>
  <c r="Z83" i="19"/>
  <c r="F83" i="19"/>
  <c r="J83" i="19"/>
  <c r="Y83" i="19"/>
  <c r="R83" i="19"/>
  <c r="U73" i="19" l="1"/>
  <c r="U83" i="19"/>
  <c r="T73" i="19"/>
  <c r="T83" i="19"/>
  <c r="L73" i="19"/>
  <c r="L83" i="19"/>
  <c r="Q73" i="19"/>
  <c r="Q83" i="19" s="1"/>
  <c r="P73" i="19"/>
  <c r="P83" i="19"/>
  <c r="M73" i="19"/>
  <c r="M83" i="19"/>
  <c r="Y73" i="19"/>
  <c r="I73" i="19"/>
  <c r="I83" i="19"/>
  <c r="D73" i="19"/>
  <c r="D83" i="19"/>
  <c r="H73" i="19"/>
  <c r="H83" i="19"/>
  <c r="E73" i="19"/>
  <c r="E83" i="19"/>
  <c r="AE97" i="19"/>
  <c r="X73" i="19" l="1"/>
  <c r="X83" i="19"/>
  <c r="AD73" i="19"/>
  <c r="AD83" i="19" s="1"/>
  <c r="AC73" i="19"/>
  <c r="AC83" i="19" s="1"/>
  <c r="AE83" i="19"/>
  <c r="AB73" i="19" l="1"/>
  <c r="AE73" i="19" s="1"/>
  <c r="AB83" i="19"/>
</calcChain>
</file>

<file path=xl/sharedStrings.xml><?xml version="1.0" encoding="utf-8"?>
<sst xmlns="http://schemas.openxmlformats.org/spreadsheetml/2006/main" count="1049" uniqueCount="410">
  <si>
    <t>Kódszám</t>
  </si>
  <si>
    <t>K</t>
  </si>
  <si>
    <t>2.</t>
  </si>
  <si>
    <t>4.</t>
  </si>
  <si>
    <t>Tanulmányi terület/tantárgy</t>
  </si>
  <si>
    <t>Kreditet nem képező tantárgyak</t>
  </si>
  <si>
    <t>ELŐTANULMÁNYI REND</t>
  </si>
  <si>
    <t>ELŐTANULMÁNYI KÖTELEZETTSÉG</t>
  </si>
  <si>
    <t>Tantárgy</t>
  </si>
  <si>
    <t>kredit</t>
  </si>
  <si>
    <t>tantárgy kódja</t>
  </si>
  <si>
    <t>tantárgy jellege</t>
  </si>
  <si>
    <t>tanulmányi terület/tantárgy</t>
  </si>
  <si>
    <t xml:space="preserve"> TANÓRA-, KREDIT- ÉS VIZSGATERV </t>
  </si>
  <si>
    <t>Kreditet nem képező tantárgyak összesen:</t>
  </si>
  <si>
    <t>Aláírás (A)</t>
  </si>
  <si>
    <t>Beszámoló (B)</t>
  </si>
  <si>
    <t>Alapvizsga (AV)</t>
  </si>
  <si>
    <t>x</t>
  </si>
  <si>
    <t>SZÁMONKÉRÉSEK ÖSSZESÍTŐ</t>
  </si>
  <si>
    <t>Szakmai gyakorlat 1.</t>
  </si>
  <si>
    <t>Szakmai gyakorlat 2.</t>
  </si>
  <si>
    <t>FÉLÉVENKÉNT SZÁMONKÉRÉSEK ÖSSZESEN:</t>
  </si>
  <si>
    <t>RRVTB01</t>
  </si>
  <si>
    <t>Rendészeti testnevelés 1.</t>
  </si>
  <si>
    <t>Rendészeti testnevelés 2.</t>
  </si>
  <si>
    <t>Rendészeti testnevelés 3.</t>
  </si>
  <si>
    <t>Rendészeti testnevelés 4.</t>
  </si>
  <si>
    <t>Rendészeti testnevelés 5.</t>
  </si>
  <si>
    <t>Rendészeti testnevelés 6.</t>
  </si>
  <si>
    <t>Szakmai gyakorlat 3.</t>
  </si>
  <si>
    <t>Szabadon választható 1.</t>
  </si>
  <si>
    <t>Szabadon választható 2.</t>
  </si>
  <si>
    <t>Szabadon választható 3.</t>
  </si>
  <si>
    <t>Kollokvium (K)</t>
  </si>
  <si>
    <t>Kollokvium (((zárvizsga tárgy((K(Z)))</t>
  </si>
  <si>
    <t>elmélet + gyakorlat heti összes tanóra</t>
  </si>
  <si>
    <t/>
  </si>
  <si>
    <t>ÉÉ</t>
  </si>
  <si>
    <t>GYJ</t>
  </si>
  <si>
    <t>Vezetés- és szervezéselmélet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</si>
  <si>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</si>
  <si>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</si>
  <si>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</si>
  <si>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</si>
  <si>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</si>
  <si>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</si>
  <si>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</si>
  <si>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számonkérés</t>
  </si>
  <si>
    <t>ÖSSZES TANÓRA</t>
  </si>
  <si>
    <t xml:space="preserve"> SZAKON ÖSSZESEN</t>
  </si>
  <si>
    <t>összes</t>
  </si>
  <si>
    <t>ÖSSZES TANÓRARENDI KONTAKTÓRA</t>
  </si>
  <si>
    <t>1.</t>
  </si>
  <si>
    <t>5.</t>
  </si>
  <si>
    <t>6.</t>
  </si>
  <si>
    <t>X</t>
  </si>
  <si>
    <t>3.</t>
  </si>
  <si>
    <t>TÁRGYFELELŐS SZERVEZETI EGYSÉG</t>
  </si>
  <si>
    <t>TÁRGYFELELŐS SZEMÉLY</t>
  </si>
  <si>
    <t>RKBTB92</t>
  </si>
  <si>
    <t>RKBTB59</t>
  </si>
  <si>
    <t xml:space="preserve">Közös Közszolgálati Gyakorlat </t>
  </si>
  <si>
    <t>Magyarország stratégiai dimenziói a múltban és ma</t>
  </si>
  <si>
    <t xml:space="preserve">Civilizációnk kihívásai </t>
  </si>
  <si>
    <t>Védelem és közszolgálat</t>
  </si>
  <si>
    <t>ÁÁJTB05</t>
  </si>
  <si>
    <t>HKHATA901</t>
  </si>
  <si>
    <t>Rendészettörténet és rendészeti elméletek</t>
  </si>
  <si>
    <t>MINDÖSSZESEN</t>
  </si>
  <si>
    <t>érvényes 2024/2025-ös tanévtől felmenő rendszerben.</t>
  </si>
  <si>
    <t>SZAKMAI GYAKORLAT ÖSSZESEN</t>
  </si>
  <si>
    <t>ÖSSZESEN</t>
  </si>
  <si>
    <t>Szak tárgyai</t>
  </si>
  <si>
    <t>KRIMINALISZTIKAI ISMERETEK (BV SPECIFIKUS)</t>
  </si>
  <si>
    <t xml:space="preserve">BÜNTETŐELJÁRÁS JOG (BV SPECIFIKUS)1. </t>
  </si>
  <si>
    <t xml:space="preserve">BÜNTETÉS-VÉGREHAJTÁSI JOG 1. </t>
  </si>
  <si>
    <t xml:space="preserve">BÜNTETÉS-VÉGREHAJTÁSI PSZICHOLÓGIA 1. </t>
  </si>
  <si>
    <t xml:space="preserve">BÜNTETÉS-VÉGREHAJTÁSI BIZTONSÁG 1. </t>
  </si>
  <si>
    <t xml:space="preserve">BÜNTETÉS-VÉGREHAJTÁSI INTÉZKEDÉS TAKTIKA 1. </t>
  </si>
  <si>
    <t>BÜNTETŐELJÁRÁS JOG (BV SPECIFIKUS) 2.</t>
  </si>
  <si>
    <t xml:space="preserve">INTEGRÁLT BÜNTETÉS-VÉGREHAJTÁSI ISMERETEK 1. </t>
  </si>
  <si>
    <t>BÜNTETÉS-VÉGREHAJTÁSI JOG 2.</t>
  </si>
  <si>
    <t xml:space="preserve">BÜNTETÉS-VÉGREHAJTÁSI PSZICHOLÓGIA 2. </t>
  </si>
  <si>
    <t>BÜNTETÉS-VÉGREHAJTÁSI BIZTONSÁG 2.</t>
  </si>
  <si>
    <t xml:space="preserve">INTEGRÁLT BÜNTETÉS-VÉGREHAJTÁSI ISMERETEK 2. </t>
  </si>
  <si>
    <t>BÜNTETÉS-VÉGREHAJTÁSI JOG 3.</t>
  </si>
  <si>
    <t xml:space="preserve">BÜNTETÉS-VÉGREHAJTÁSI PSZICHOLÓGIA 3. </t>
  </si>
  <si>
    <t>BÜNTETÉS-VÉGREHAJTÁSI BIZTONSÁG 3.</t>
  </si>
  <si>
    <t>BÜNTETÉS-VÉGREHAJTÁSI INTÉZKEDÉS TAKTIKA 2.</t>
  </si>
  <si>
    <t>BÜNTETÉS-VÉGREHAJTÁSI JOG 4.</t>
  </si>
  <si>
    <t>BÜNTETÉS-VÉGREHAJTÁSI BIZTONSÁG 4.</t>
  </si>
  <si>
    <t xml:space="preserve">BÜNTETÉS-VÉGREHAJTÁSI PSZICHOLÓGIA 4. </t>
  </si>
  <si>
    <t>RBVTB41</t>
  </si>
  <si>
    <t>BÜNTETÉS-VÉGRHAJTÁSI JOG ZV</t>
  </si>
  <si>
    <t>RBVTB42</t>
  </si>
  <si>
    <t>BÜNTETÉS-VÉGREHAJTÁSI BIZTONSÁG ZV</t>
  </si>
  <si>
    <t>RBVTB78</t>
  </si>
  <si>
    <t>elmélet félévi összes</t>
  </si>
  <si>
    <t>gyakorlat félévi összes</t>
  </si>
  <si>
    <t xml:space="preserve">Rendészeti kommunikáció és konfliktuskezelési tréning </t>
  </si>
  <si>
    <t xml:space="preserve">Szociális és irányítói kompetenciafejlesztési tréning </t>
  </si>
  <si>
    <t>Szakdolgozat konzultáció 1.</t>
  </si>
  <si>
    <t>Szakdolgozat konzultáció 2.</t>
  </si>
  <si>
    <t>SZAKDOLGOZAT ÖSSZESEN</t>
  </si>
  <si>
    <t>ZV</t>
  </si>
  <si>
    <t>Szakdolgozat tantárgya</t>
  </si>
  <si>
    <t>Szakmai gyakorlat</t>
  </si>
  <si>
    <t>BÜNTETÉS-VÉGREHAJTÁSI ALAPKÉPZÉSI SZAK</t>
  </si>
  <si>
    <t>KR</t>
  </si>
  <si>
    <t>ÁÁJTB06</t>
  </si>
  <si>
    <t>GYJ(SZG)</t>
  </si>
  <si>
    <t>KÜLFÖLDIEK A BÜNTETÉS-VÉGREHAJTÁSBAN</t>
  </si>
  <si>
    <t>FOGVATARTÁS ÉS REINTEGRÁCIÓ ELMÉLETI ALAPJAI</t>
  </si>
  <si>
    <t>FOGVATARTÁS ÉS REINTEGRÁCIÓ 1.</t>
  </si>
  <si>
    <t>FOGVATARTÁS ÉS REINTEGRÁCIÓ 2.</t>
  </si>
  <si>
    <t>FOGVATARTÁS ÉS REINTEGRÁCIÓ 3.</t>
  </si>
  <si>
    <t>FOGVATARTÁS ÉS REINTEGRÁCIÓ ÉS PSZICHOLÓGIA ZV </t>
  </si>
  <si>
    <t>Rendészeti Kiképzési és Nevelési Intézet</t>
  </si>
  <si>
    <t>Dr. Hegedűs Judit</t>
  </si>
  <si>
    <t xml:space="preserve">Állam- és Jogtörténeti Tanszék </t>
  </si>
  <si>
    <t>Prof. Dr. Nagyernyei-Szabó Ádám Sándor</t>
  </si>
  <si>
    <t>Hadászati Tanszék</t>
  </si>
  <si>
    <t>Dr. Jobbágy Zoltán</t>
  </si>
  <si>
    <t>Rendészeti Vezetéstudományi Tanszék</t>
  </si>
  <si>
    <t>Dr. Kovács Gábor</t>
  </si>
  <si>
    <t>Igazgatásrendészeti és Nemzetközi Rendészeti Tanszék</t>
  </si>
  <si>
    <t>Rendészetelméleti és -történeti Tanszék</t>
  </si>
  <si>
    <t>Dr. Sallai János</t>
  </si>
  <si>
    <t>Idegennyelvi és Szaknyelvi Lektorátus</t>
  </si>
  <si>
    <t>Ürmösné Dr. Simon Gabriella</t>
  </si>
  <si>
    <t xml:space="preserve">Testnevelési és Küzdősportok Tanszék </t>
  </si>
  <si>
    <t>Büntetőjog Tanszék</t>
  </si>
  <si>
    <t>dr. Deák József</t>
  </si>
  <si>
    <t>Büntetés-végrehajtási Tanszék</t>
  </si>
  <si>
    <t>Határrendészeti Tanszék</t>
  </si>
  <si>
    <t>részidejű képzésben, levelező munkarend szerint tanuló hallgatók részére</t>
  </si>
  <si>
    <t>Szabadon választható tantárgyak</t>
  </si>
  <si>
    <t>RKBTB58</t>
  </si>
  <si>
    <t>SZV</t>
  </si>
  <si>
    <t xml:space="preserve">A vallás különös szerepe a közszolgálatban </t>
  </si>
  <si>
    <t>Közbiztonsági Tanszék</t>
  </si>
  <si>
    <t>Dr. Tihanyi Miklós</t>
  </si>
  <si>
    <t>RINYB25</t>
  </si>
  <si>
    <t>Angol migrációs szaknyelv 1.</t>
  </si>
  <si>
    <t>Dr. Borszéki Judit</t>
  </si>
  <si>
    <t>RINYB26</t>
  </si>
  <si>
    <t>Angol migrációs szaknyelv 2.</t>
  </si>
  <si>
    <t>RINYB27</t>
  </si>
  <si>
    <t>Angol kommunikációs rendészeti szaknyelv 1.</t>
  </si>
  <si>
    <t>Kudar Mariann</t>
  </si>
  <si>
    <t>RINYB29</t>
  </si>
  <si>
    <t>Rendészeti szaknyelvi nyelvvizsgára felkészítés 1.</t>
  </si>
  <si>
    <t>RINYB30</t>
  </si>
  <si>
    <t>Rendészeti szaknyelvi nyelvvizsgára felkészítés 2.</t>
  </si>
  <si>
    <t>RINYB39</t>
  </si>
  <si>
    <t xml:space="preserve">Angol B2 nyelvvizsga felkészítő </t>
  </si>
  <si>
    <t>RINYB40</t>
  </si>
  <si>
    <t>Angol B2 nyelvvizsga felkészítő 2.</t>
  </si>
  <si>
    <t>RINYB41</t>
  </si>
  <si>
    <t>Angol középfokú szintre hozó 1.</t>
  </si>
  <si>
    <t>Dr. Nagy György</t>
  </si>
  <si>
    <t>RINYB42</t>
  </si>
  <si>
    <t>Angol középfokú szintre hozó 2.</t>
  </si>
  <si>
    <t>RINYB43</t>
  </si>
  <si>
    <t>Angol középfokú szintre hozó 3.</t>
  </si>
  <si>
    <t>Barnucz Nóra</t>
  </si>
  <si>
    <t>RINYB44</t>
  </si>
  <si>
    <t>Angol középfokú szintre hozó 4.</t>
  </si>
  <si>
    <t>RINYB31</t>
  </si>
  <si>
    <t>Német rendészeti szaknyelv 1.</t>
  </si>
  <si>
    <t>Veres-Faddi Nikolett</t>
  </si>
  <si>
    <t>RINYB32</t>
  </si>
  <si>
    <t>Német rendészeti szaknyelv 2.</t>
  </si>
  <si>
    <t>RINYB33</t>
  </si>
  <si>
    <t>Plurális rendészeti angol szaknyelv 1.</t>
  </si>
  <si>
    <t>Kovács Éva</t>
  </si>
  <si>
    <t>RINYB34</t>
  </si>
  <si>
    <t>Plurális rendészeti angol szaknyelv 2.</t>
  </si>
  <si>
    <t>RINYB52</t>
  </si>
  <si>
    <t>Orosz nyelv kezdőknek 1.</t>
  </si>
  <si>
    <t>Nagy Éva</t>
  </si>
  <si>
    <t>RINYB56</t>
  </si>
  <si>
    <t>Orosz nyelv haladóknak 1.</t>
  </si>
  <si>
    <t>RHRTB65</t>
  </si>
  <si>
    <t>Úti okmányok vizsgálata</t>
  </si>
  <si>
    <t>Dr. Balla József</t>
  </si>
  <si>
    <t>RHRTB22</t>
  </si>
  <si>
    <t>A schengeni egyezménnyel kapcsolatos rendészeti és biztonsági tanulmányok</t>
  </si>
  <si>
    <t>Vájlok László</t>
  </si>
  <si>
    <t>Vajkai Edina Ildikó</t>
  </si>
  <si>
    <t>RBATB20</t>
  </si>
  <si>
    <t>A külföldiek integrációja hazánkban és az Európai Unióban</t>
  </si>
  <si>
    <t>B</t>
  </si>
  <si>
    <t>Klenner Zoltán</t>
  </si>
  <si>
    <t>RBATB49</t>
  </si>
  <si>
    <t>Híres magyarok – az állampolgárság megállapítása és az államérdekű honosítás speciális szabályai</t>
  </si>
  <si>
    <t xml:space="preserve">dr. Mágó Barbara </t>
  </si>
  <si>
    <t>RNETB03</t>
  </si>
  <si>
    <t>Az Európai Elfogatóparancs és átadási eljárás</t>
  </si>
  <si>
    <t>dr. Fachet Gergő</t>
  </si>
  <si>
    <t>RJITB07</t>
  </si>
  <si>
    <t>Értékpapírjogi és tőkepiaci ismeretek</t>
  </si>
  <si>
    <t>dr. Schubauerné dr. Hargitai Veronika</t>
  </si>
  <si>
    <t>RARTB16</t>
  </si>
  <si>
    <t>Gyűlölet-bűncselekmények: bűnüldözés és bűnmegelőzés az Euróapi Unióban</t>
  </si>
  <si>
    <t>RKRJB25</t>
  </si>
  <si>
    <t>Humánerőforrás gazdálkodás</t>
  </si>
  <si>
    <t>dr. Sipos Csilla</t>
  </si>
  <si>
    <t>RKRJB26</t>
  </si>
  <si>
    <t>Munkajog a gyakorlatban</t>
  </si>
  <si>
    <t>RJITB06</t>
  </si>
  <si>
    <t>Vagyonjogi kérdések a rendészeti tevékenységben</t>
  </si>
  <si>
    <t xml:space="preserve">RBGVB36 </t>
  </si>
  <si>
    <t>Bűnelemzés a modern bűnüldözésben</t>
  </si>
  <si>
    <t>dr. Németh Ágota</t>
  </si>
  <si>
    <t>RBGVB137</t>
  </si>
  <si>
    <t>A környezeti bűncselekmények elleni nemzetközi és hazai fellépés</t>
  </si>
  <si>
    <t>dr. Zsigmond Csaba</t>
  </si>
  <si>
    <t>RBGVB138</t>
  </si>
  <si>
    <t>Bankok biztonsága, védelmi megoldásai</t>
  </si>
  <si>
    <t>dr. Simon Béla</t>
  </si>
  <si>
    <t>RBGVB144</t>
  </si>
  <si>
    <t>Információvédelem kriptográfiával az ókortól napjainki</t>
  </si>
  <si>
    <t>Dr. Károlyi László</t>
  </si>
  <si>
    <t>RBGVB147</t>
  </si>
  <si>
    <t>Új típusú információszerzés a bűnüldözésben</t>
  </si>
  <si>
    <t>RBGVB149</t>
  </si>
  <si>
    <t xml:space="preserve">Mesterséges intelligencia alkalmazása </t>
  </si>
  <si>
    <t>Dr. Kovács Zoltán</t>
  </si>
  <si>
    <t>RBVTB72</t>
  </si>
  <si>
    <t xml:space="preserve">Bv. intézetek kriminalisztikája testközelben </t>
  </si>
  <si>
    <t>Dr. Czenczer Orsolya</t>
  </si>
  <si>
    <t>RFTTB02</t>
  </si>
  <si>
    <t>Környezet- és természet elleni bűncselekmények kriminálmetodikája</t>
  </si>
  <si>
    <t>RFTTB05</t>
  </si>
  <si>
    <t>Bűnügyi helyszínelés a gyakorlatban</t>
  </si>
  <si>
    <t>Krimináltechnikai Tanszék</t>
  </si>
  <si>
    <t>RMORB04</t>
  </si>
  <si>
    <t>Atomerőművek biztonsága</t>
  </si>
  <si>
    <t>MÖRT</t>
  </si>
  <si>
    <t xml:space="preserve">dr. Rottler Violetta </t>
  </si>
  <si>
    <t>RMORB56</t>
  </si>
  <si>
    <t>Személyvédelem</t>
  </si>
  <si>
    <t>RMORB79</t>
  </si>
  <si>
    <t>Egyetemi Polgárőrség</t>
  </si>
  <si>
    <t>dr. Kovács Sándor</t>
  </si>
  <si>
    <t>RRETB09</t>
  </si>
  <si>
    <t>Sportrendészet</t>
  </si>
  <si>
    <t>Dr. Nagy-Tóth Nikolett Ágnes</t>
  </si>
  <si>
    <t>RRETB11</t>
  </si>
  <si>
    <t>Az Oroszországi Föderáció rendészeti rendszerei</t>
  </si>
  <si>
    <t>RVPTB142</t>
  </si>
  <si>
    <t>Bevételi hatóságok nemzetközi együttműködése</t>
  </si>
  <si>
    <t>Vám- és Pénzügyőri Tanszék</t>
  </si>
  <si>
    <t>RVPTB145</t>
  </si>
  <si>
    <t>Az emberi erőforrás, mint érték a rendészetben</t>
  </si>
  <si>
    <t>Dr. Magasvári Adrienn</t>
  </si>
  <si>
    <t>RVPTB141</t>
  </si>
  <si>
    <t>Narkológia</t>
  </si>
  <si>
    <t>RVPTB140</t>
  </si>
  <si>
    <t>Tudatos adózás</t>
  </si>
  <si>
    <t>RKBTB26</t>
  </si>
  <si>
    <t xml:space="preserve">Közlekedési büntetőjog </t>
  </si>
  <si>
    <t>Dr. Major Róbert</t>
  </si>
  <si>
    <t>Büntető-eljárásjogi Tanszék</t>
  </si>
  <si>
    <t>RBÜEB10</t>
  </si>
  <si>
    <t>A büntetőeljárás aktuális kihívásai</t>
  </si>
  <si>
    <t>Dr. Vári Vince</t>
  </si>
  <si>
    <t>RBÜEB17</t>
  </si>
  <si>
    <t>Az állami büntetőhatalom elmélete és gyakorlata</t>
  </si>
  <si>
    <t>Dr. Horgos Lívia</t>
  </si>
  <si>
    <t>Bűntetőjogi Tanszék</t>
  </si>
  <si>
    <t>RBÜAB11</t>
  </si>
  <si>
    <t>A bűnhalmazatok gyakorlati problémái</t>
  </si>
  <si>
    <t>Dr. Pallagi Anikó</t>
  </si>
  <si>
    <t>RBÜAB14</t>
  </si>
  <si>
    <t>A büntetőjogszabály értelmezése</t>
  </si>
  <si>
    <t>RNYTB03</t>
  </si>
  <si>
    <t>A szolgálati kutya alkalmazása</t>
  </si>
  <si>
    <t>dr. Frigyer László</t>
  </si>
  <si>
    <t>RRVTB09</t>
  </si>
  <si>
    <t xml:space="preserve">Rendészeti menedzsment </t>
  </si>
  <si>
    <t>Dr. Kovács István</t>
  </si>
  <si>
    <t>RKROB12</t>
  </si>
  <si>
    <t xml:space="preserve">KRIMINOLÓGIAI ISMERETEK (BV) </t>
  </si>
  <si>
    <t>RKNIB45</t>
  </si>
  <si>
    <t xml:space="preserve">Informatika </t>
  </si>
  <si>
    <t>RTKTB21</t>
  </si>
  <si>
    <t>RTKTB22</t>
  </si>
  <si>
    <t>RTKTB23</t>
  </si>
  <si>
    <t>RTKTB24</t>
  </si>
  <si>
    <t>RTKTB25</t>
  </si>
  <si>
    <t>RTKTB26</t>
  </si>
  <si>
    <t>Társadalom- és emberismeret büntetés-végrehajtási aspektusai</t>
  </si>
  <si>
    <t>RMTTB20</t>
  </si>
  <si>
    <t>Általános rendészeti szaknyelv 1.</t>
  </si>
  <si>
    <t>RINYB21</t>
  </si>
  <si>
    <t>Általános rendészeti szaknyelv2.</t>
  </si>
  <si>
    <t>Általános rendészeti szaknyelv 3.</t>
  </si>
  <si>
    <t>Általános rendészeti szaknyelv 4.</t>
  </si>
  <si>
    <t>RINYB22</t>
  </si>
  <si>
    <t>RINYB23</t>
  </si>
  <si>
    <t>RINYB24</t>
  </si>
  <si>
    <t>RRVTB06</t>
  </si>
  <si>
    <t>RINTB24</t>
  </si>
  <si>
    <t>Alkotmányjogi alapintézmények (BV)</t>
  </si>
  <si>
    <t>RBÜAB23</t>
  </si>
  <si>
    <t>Bv specifikus büntetőjogi ismeretek 1.</t>
  </si>
  <si>
    <t>Bv specifikus büntetőjogi ismeretek 2.</t>
  </si>
  <si>
    <t>RBÜAB24</t>
  </si>
  <si>
    <t>RKTATB01</t>
  </si>
  <si>
    <t>Büntetés-végrehajtási kriminálpszichológia</t>
  </si>
  <si>
    <t>RKPTB14</t>
  </si>
  <si>
    <t>RBÜEB18</t>
  </si>
  <si>
    <t>RBÜEB19</t>
  </si>
  <si>
    <t>RRETB17</t>
  </si>
  <si>
    <t>RRETB15</t>
  </si>
  <si>
    <t>Rendészeti prezentáció módszertan</t>
  </si>
  <si>
    <t>KV</t>
  </si>
  <si>
    <t>RMTTB23</t>
  </si>
  <si>
    <t>RBVTB87</t>
  </si>
  <si>
    <t>RBVTB88</t>
  </si>
  <si>
    <t>RBVTB89</t>
  </si>
  <si>
    <t>RBVTB90</t>
  </si>
  <si>
    <t>RBVTB91</t>
  </si>
  <si>
    <t>RBVTB92</t>
  </si>
  <si>
    <t>RBVTB93</t>
  </si>
  <si>
    <t>RBVTB94</t>
  </si>
  <si>
    <t>RBVTB95</t>
  </si>
  <si>
    <t>RBVTB96</t>
  </si>
  <si>
    <t>RBVTB97</t>
  </si>
  <si>
    <t>RBVTB98</t>
  </si>
  <si>
    <t>RBVTB99</t>
  </si>
  <si>
    <t>RBVTB100</t>
  </si>
  <si>
    <t>RBVTB101</t>
  </si>
  <si>
    <t>RBVTB102</t>
  </si>
  <si>
    <t>RBVTB103</t>
  </si>
  <si>
    <t>RBVTB104</t>
  </si>
  <si>
    <t>RBVTB105</t>
  </si>
  <si>
    <t>RBVTB106</t>
  </si>
  <si>
    <t>RBATB66</t>
  </si>
  <si>
    <t>RHRTB72</t>
  </si>
  <si>
    <t xml:space="preserve">Külföldiek ellenőrzése (bv specifikus) </t>
  </si>
  <si>
    <t>RMTTB24</t>
  </si>
  <si>
    <t>RBTVB107</t>
  </si>
  <si>
    <t xml:space="preserve">BÜNTETÉS-VÉGREHAJTÁSI  ALAPKÉPZÉSI SZAK </t>
  </si>
  <si>
    <t>BÜNTETŐELJÁRÁS JOG (BV SPECIFIKUS) 1.</t>
  </si>
  <si>
    <t>Sánta Györgyné Huba Judit</t>
  </si>
  <si>
    <t>Doroszlai András József</t>
  </si>
  <si>
    <t>dr. Szilvásy György Péter</t>
  </si>
  <si>
    <t>Huszárné Soós Rita Terézia</t>
  </si>
  <si>
    <t>Horváth Dániel</t>
  </si>
  <si>
    <t>Rendészeti Vezetéstudományi Tszék</t>
  </si>
  <si>
    <t>Kriminológiai Tanszék</t>
  </si>
  <si>
    <t>dr. Barabás Andrea Tünde</t>
  </si>
  <si>
    <t>Dr. habil. Pallo József</t>
  </si>
  <si>
    <t>dr. Halász Henrietta</t>
  </si>
  <si>
    <t>Dr. Deák József</t>
  </si>
  <si>
    <t>Dr. Fantoly-Zsanett</t>
  </si>
  <si>
    <t>Dr. Forgács Judit</t>
  </si>
  <si>
    <t>Gazsó Magdolna</t>
  </si>
  <si>
    <t>Sztodola Tibor</t>
  </si>
  <si>
    <t>dr. Bogotyán Róbert</t>
  </si>
  <si>
    <t>Dr. Molnár Katalin</t>
  </si>
  <si>
    <t>Dr. Hautzinger Zoltán</t>
  </si>
  <si>
    <t>Dr. Fekete Márta</t>
  </si>
  <si>
    <t>RBATB70</t>
  </si>
  <si>
    <t>A migráció biztonsági kihívásai</t>
  </si>
  <si>
    <t>Dr. Bogotyán Róbert</t>
  </si>
  <si>
    <t>Bélai Gábor</t>
  </si>
  <si>
    <t>Dr. Erdős Ákos</t>
  </si>
  <si>
    <t>RVPTB173</t>
  </si>
  <si>
    <t>Adózási kultúra</t>
  </si>
  <si>
    <t>Rendészeti szaknyelv 1.</t>
  </si>
  <si>
    <t>Rendészeti szaknyelv2.</t>
  </si>
  <si>
    <t>Rendészeti szaknyelv 3.</t>
  </si>
  <si>
    <t>Rendészeti szaknyelv 4.</t>
  </si>
  <si>
    <t>RINYB64</t>
  </si>
  <si>
    <t>RINYB65</t>
  </si>
  <si>
    <t>RINYB66</t>
  </si>
  <si>
    <t>RINYB67</t>
  </si>
  <si>
    <t>Orosz nyelv haladóknak 2.</t>
  </si>
  <si>
    <t>RINYB81</t>
  </si>
  <si>
    <t>AV</t>
  </si>
  <si>
    <t>RINYB78</t>
  </si>
  <si>
    <t>Rendészeti Magatartástudományi és Kriminálpszichológiai Tanszék</t>
  </si>
  <si>
    <t>Krimináltaktikai és -metodikai Tanszék</t>
  </si>
  <si>
    <t>Erdélyi Ákos</t>
  </si>
  <si>
    <t>Idegenrendészeti Tanszék</t>
  </si>
  <si>
    <t>B (Z)</t>
  </si>
  <si>
    <t>K (Z)</t>
  </si>
  <si>
    <t>B(Z)</t>
  </si>
  <si>
    <t>K(Z)</t>
  </si>
  <si>
    <t>RINYB82</t>
  </si>
  <si>
    <t>Orosz nyelv haladóknak 3.</t>
  </si>
  <si>
    <t>Bűnügyi és Gazdaságvédelmi Tanszék</t>
  </si>
  <si>
    <t>Kiberbűnözés Elleni Tanszék</t>
  </si>
  <si>
    <t>RMTTB26</t>
  </si>
  <si>
    <t>Krízis- és válságkezelés a rendészetben</t>
  </si>
  <si>
    <t>RENDÉSZETI SZAKNYELV SZIGORLAT</t>
  </si>
  <si>
    <t>RBVTB109</t>
  </si>
  <si>
    <t>RBVTB110</t>
  </si>
  <si>
    <t>Krimináltaktikai és Kriminálmetodikai Tanszék</t>
  </si>
  <si>
    <t>Dr. Suba László</t>
  </si>
  <si>
    <t>ÁNTK Emberi Erőforrás Tanszék</t>
  </si>
  <si>
    <t>dr. Pajor Andrea</t>
  </si>
  <si>
    <t>RKBTB55</t>
  </si>
  <si>
    <t>Romológia</t>
  </si>
  <si>
    <t>dr. Kovács Richárd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</si>
</sst>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sz val="13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 Narrow"/>
      <family val="2"/>
      <charset val="238"/>
    </font>
    <font>
      <sz val="10"/>
      <color rgb="FF0070C0"/>
      <name val="Arial Narrow"/>
      <family val="2"/>
      <charset val="238"/>
    </font>
    <font>
      <b/>
      <sz val="18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  <font>
      <b/>
      <sz val="13"/>
      <name val="Verdana"/>
      <family val="2"/>
      <charset val="238"/>
    </font>
    <font>
      <sz val="13"/>
      <name val="Verdana"/>
      <family val="2"/>
      <charset val="238"/>
    </font>
    <font>
      <sz val="12"/>
      <name val="Verdana"/>
      <family val="2"/>
      <charset val="238"/>
    </font>
    <font>
      <b/>
      <i/>
      <sz val="10"/>
      <name val="Verdana"/>
      <family val="2"/>
      <charset val="238"/>
    </font>
    <font>
      <b/>
      <i/>
      <sz val="11"/>
      <name val="Verdana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</font>
    <font>
      <sz val="10"/>
      <name val="Arial CE"/>
      <family val="2"/>
      <charset val="238"/>
    </font>
    <font>
      <sz val="12"/>
      <color rgb="FFFF0000"/>
      <name val="Arial Narrow"/>
      <family val="2"/>
      <charset val="238"/>
    </font>
    <font>
      <sz val="10"/>
      <name val="Verdana"/>
      <family val="2"/>
    </font>
    <font>
      <sz val="10"/>
      <color rgb="FF212121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rgb="FF000000"/>
      </patternFill>
    </fill>
    <fill>
      <patternFill patternType="solid">
        <fgColor theme="0"/>
        <bgColor indexed="4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7" borderId="7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5" fillId="4" borderId="0" applyNumberFormat="0" applyBorder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2" borderId="1" applyNumberFormat="0" applyAlignment="0" applyProtection="0"/>
    <xf numFmtId="0" fontId="18" fillId="0" borderId="0"/>
    <xf numFmtId="0" fontId="2" fillId="0" borderId="0"/>
    <xf numFmtId="0" fontId="3" fillId="0" borderId="0"/>
    <xf numFmtId="0" fontId="1" fillId="0" borderId="0"/>
  </cellStyleXfs>
  <cellXfs count="587">
    <xf numFmtId="0" fontId="0" fillId="0" borderId="0" xfId="0"/>
    <xf numFmtId="0" fontId="18" fillId="0" borderId="0" xfId="40"/>
    <xf numFmtId="0" fontId="27" fillId="0" borderId="0" xfId="40" applyFont="1"/>
    <xf numFmtId="0" fontId="18" fillId="0" borderId="0" xfId="46"/>
    <xf numFmtId="0" fontId="26" fillId="0" borderId="0" xfId="46" applyFont="1"/>
    <xf numFmtId="0" fontId="29" fillId="0" borderId="0" xfId="46" applyFont="1"/>
    <xf numFmtId="0" fontId="14" fillId="0" borderId="0" xfId="0" applyFont="1"/>
    <xf numFmtId="0" fontId="31" fillId="0" borderId="0" xfId="0" applyFont="1"/>
    <xf numFmtId="0" fontId="32" fillId="0" borderId="0" xfId="0" applyFont="1"/>
    <xf numFmtId="0" fontId="34" fillId="0" borderId="0" xfId="0" applyFont="1"/>
    <xf numFmtId="0" fontId="34" fillId="0" borderId="118" xfId="40" applyFont="1" applyBorder="1"/>
    <xf numFmtId="1" fontId="34" fillId="26" borderId="117" xfId="40" applyNumberFormat="1" applyFont="1" applyFill="1" applyBorder="1" applyAlignment="1">
      <alignment horizontal="center" vertical="center" shrinkToFit="1"/>
    </xf>
    <xf numFmtId="0" fontId="35" fillId="26" borderId="0" xfId="40" applyFont="1" applyFill="1" applyBorder="1" applyAlignment="1" applyProtection="1">
      <alignment horizontal="center"/>
    </xf>
    <xf numFmtId="0" fontId="34" fillId="0" borderId="30" xfId="0" applyFont="1" applyFill="1" applyBorder="1" applyAlignment="1" applyProtection="1">
      <alignment horizontal="left" vertical="center" wrapText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4" fillId="0" borderId="31" xfId="0" applyFont="1" applyFill="1" applyBorder="1" applyAlignment="1" applyProtection="1">
      <alignment horizontal="left" vertical="center" wrapText="1"/>
      <protection locked="0"/>
    </xf>
    <xf numFmtId="0" fontId="34" fillId="0" borderId="16" xfId="0" applyFont="1" applyFill="1" applyBorder="1" applyAlignment="1" applyProtection="1">
      <alignment horizontal="center" vertical="center" wrapText="1"/>
      <protection locked="0"/>
    </xf>
    <xf numFmtId="0" fontId="34" fillId="0" borderId="31" xfId="0" applyFont="1" applyFill="1" applyBorder="1" applyAlignment="1" applyProtection="1">
      <alignment horizontal="center" vertical="center" wrapText="1"/>
      <protection locked="0"/>
    </xf>
    <xf numFmtId="0" fontId="34" fillId="0" borderId="29" xfId="0" applyFont="1" applyFill="1" applyBorder="1" applyAlignment="1" applyProtection="1">
      <alignment horizontal="left" vertical="center" wrapText="1"/>
      <protection locked="0"/>
    </xf>
    <xf numFmtId="0" fontId="34" fillId="0" borderId="30" xfId="40" applyFont="1" applyFill="1" applyBorder="1" applyProtection="1"/>
    <xf numFmtId="0" fontId="34" fillId="0" borderId="16" xfId="40" applyFont="1" applyFill="1" applyBorder="1" applyProtection="1"/>
    <xf numFmtId="0" fontId="34" fillId="0" borderId="16" xfId="40" applyFont="1" applyFill="1" applyBorder="1"/>
    <xf numFmtId="0" fontId="34" fillId="0" borderId="29" xfId="40" applyFont="1" applyFill="1" applyBorder="1"/>
    <xf numFmtId="0" fontId="34" fillId="0" borderId="10" xfId="40" applyFont="1" applyFill="1" applyBorder="1"/>
    <xf numFmtId="0" fontId="34" fillId="0" borderId="119" xfId="40" applyFont="1" applyBorder="1" applyAlignment="1">
      <alignment horizontal="center"/>
    </xf>
    <xf numFmtId="0" fontId="35" fillId="26" borderId="72" xfId="40" applyFont="1" applyFill="1" applyBorder="1" applyAlignment="1" applyProtection="1">
      <alignment horizontal="center"/>
    </xf>
    <xf numFmtId="0" fontId="35" fillId="31" borderId="0" xfId="40" applyFont="1" applyFill="1" applyBorder="1" applyAlignment="1" applyProtection="1">
      <alignment horizontal="center"/>
    </xf>
    <xf numFmtId="0" fontId="41" fillId="26" borderId="61" xfId="0" applyFont="1" applyFill="1" applyBorder="1" applyAlignment="1">
      <alignment horizontal="center" vertical="center" wrapText="1"/>
    </xf>
    <xf numFmtId="0" fontId="41" fillId="26" borderId="63" xfId="0" applyFont="1" applyFill="1" applyBorder="1" applyAlignment="1">
      <alignment horizontal="center" vertical="center" wrapText="1"/>
    </xf>
    <xf numFmtId="0" fontId="34" fillId="26" borderId="68" xfId="40" applyFont="1" applyFill="1" applyBorder="1" applyAlignment="1" applyProtection="1">
      <alignment horizontal="center"/>
    </xf>
    <xf numFmtId="0" fontId="34" fillId="26" borderId="68" xfId="40" applyFont="1" applyFill="1" applyBorder="1" applyProtection="1"/>
    <xf numFmtId="1" fontId="34" fillId="26" borderId="69" xfId="40" applyNumberFormat="1" applyFont="1" applyFill="1" applyBorder="1" applyAlignment="1" applyProtection="1">
      <alignment horizontal="center"/>
    </xf>
    <xf numFmtId="1" fontId="34" fillId="26" borderId="64" xfId="40" applyNumberFormat="1" applyFont="1" applyFill="1" applyBorder="1" applyAlignment="1" applyProtection="1">
      <alignment horizontal="center"/>
    </xf>
    <xf numFmtId="1" fontId="34" fillId="26" borderId="58" xfId="40" applyNumberFormat="1" applyFont="1" applyFill="1" applyBorder="1" applyAlignment="1" applyProtection="1">
      <alignment horizontal="center"/>
    </xf>
    <xf numFmtId="1" fontId="34" fillId="26" borderId="71" xfId="40" applyNumberFormat="1" applyFont="1" applyFill="1" applyBorder="1" applyProtection="1"/>
    <xf numFmtId="0" fontId="34" fillId="26" borderId="69" xfId="40" applyFont="1" applyFill="1" applyBorder="1" applyProtection="1"/>
    <xf numFmtId="0" fontId="34" fillId="26" borderId="64" xfId="40" applyFont="1" applyFill="1" applyBorder="1" applyProtection="1"/>
    <xf numFmtId="0" fontId="34" fillId="26" borderId="65" xfId="40" applyFont="1" applyFill="1" applyBorder="1" applyAlignment="1" applyProtection="1">
      <alignment horizontal="center"/>
    </xf>
    <xf numFmtId="1" fontId="34" fillId="26" borderId="79" xfId="40" applyNumberFormat="1" applyFont="1" applyFill="1" applyBorder="1" applyAlignment="1" applyProtection="1">
      <alignment horizontal="center"/>
    </xf>
    <xf numFmtId="1" fontId="34" fillId="26" borderId="80" xfId="40" applyNumberFormat="1" applyFont="1" applyFill="1" applyBorder="1" applyAlignment="1" applyProtection="1">
      <alignment horizontal="center"/>
    </xf>
    <xf numFmtId="0" fontId="34" fillId="26" borderId="81" xfId="40" applyFont="1" applyFill="1" applyBorder="1" applyAlignment="1" applyProtection="1">
      <alignment horizontal="left"/>
    </xf>
    <xf numFmtId="0" fontId="34" fillId="26" borderId="82" xfId="40" applyFont="1" applyFill="1" applyBorder="1" applyAlignment="1" applyProtection="1">
      <alignment horizontal="center"/>
    </xf>
    <xf numFmtId="0" fontId="34" fillId="26" borderId="82" xfId="40" applyFont="1" applyFill="1" applyBorder="1" applyProtection="1"/>
    <xf numFmtId="1" fontId="34" fillId="26" borderId="83" xfId="40" applyNumberFormat="1" applyFont="1" applyFill="1" applyBorder="1" applyAlignment="1" applyProtection="1">
      <alignment horizontal="center"/>
    </xf>
    <xf numFmtId="1" fontId="34" fillId="26" borderId="84" xfId="40" applyNumberFormat="1" applyFont="1" applyFill="1" applyBorder="1" applyAlignment="1" applyProtection="1">
      <alignment horizontal="center"/>
    </xf>
    <xf numFmtId="1" fontId="34" fillId="26" borderId="85" xfId="40" applyNumberFormat="1" applyFont="1" applyFill="1" applyBorder="1" applyAlignment="1" applyProtection="1">
      <alignment horizontal="center"/>
    </xf>
    <xf numFmtId="1" fontId="34" fillId="0" borderId="68" xfId="40" applyNumberFormat="1" applyFont="1" applyFill="1" applyBorder="1" applyAlignment="1" applyProtection="1">
      <alignment horizontal="center"/>
    </xf>
    <xf numFmtId="1" fontId="34" fillId="26" borderId="68" xfId="40" applyNumberFormat="1" applyFont="1" applyFill="1" applyBorder="1" applyAlignment="1" applyProtection="1">
      <alignment horizontal="center"/>
    </xf>
    <xf numFmtId="1" fontId="34" fillId="26" borderId="71" xfId="40" applyNumberFormat="1" applyFont="1" applyFill="1" applyBorder="1" applyAlignment="1" applyProtection="1">
      <alignment horizontal="center" vertical="center" shrinkToFit="1"/>
    </xf>
    <xf numFmtId="1" fontId="34" fillId="0" borderId="122" xfId="40" applyNumberFormat="1" applyFont="1" applyFill="1" applyBorder="1" applyAlignment="1" applyProtection="1">
      <alignment horizontal="center"/>
    </xf>
    <xf numFmtId="0" fontId="34" fillId="0" borderId="58" xfId="39" applyNumberFormat="1" applyFont="1" applyFill="1" applyBorder="1" applyAlignment="1" applyProtection="1">
      <alignment horizontal="center"/>
      <protection locked="0"/>
    </xf>
    <xf numFmtId="0" fontId="34" fillId="0" borderId="57" xfId="41" applyFont="1" applyFill="1" applyBorder="1" applyAlignment="1" applyProtection="1">
      <alignment horizontal="center" vertical="center"/>
      <protection locked="0"/>
    </xf>
    <xf numFmtId="0" fontId="34" fillId="24" borderId="12" xfId="0" applyFont="1" applyFill="1" applyBorder="1" applyAlignment="1" applyProtection="1">
      <alignment horizontal="center" vertical="center" wrapText="1"/>
    </xf>
    <xf numFmtId="0" fontId="34" fillId="0" borderId="30" xfId="0" applyFont="1" applyFill="1" applyBorder="1" applyAlignment="1" applyProtection="1">
      <alignment horizontal="center" vertical="center" wrapText="1"/>
      <protection locked="0"/>
    </xf>
    <xf numFmtId="0" fontId="18" fillId="0" borderId="0" xfId="40" applyFont="1" applyBorder="1"/>
    <xf numFmtId="0" fontId="34" fillId="0" borderId="64" xfId="39" applyFont="1" applyBorder="1" applyAlignment="1" applyProtection="1">
      <alignment horizontal="center"/>
      <protection locked="0"/>
    </xf>
    <xf numFmtId="0" fontId="34" fillId="0" borderId="10" xfId="40" applyFont="1" applyBorder="1"/>
    <xf numFmtId="0" fontId="3" fillId="0" borderId="0" xfId="0" applyFont="1"/>
    <xf numFmtId="0" fontId="40" fillId="29" borderId="22" xfId="41" applyFont="1" applyFill="1" applyBorder="1" applyAlignment="1" applyProtection="1">
      <alignment horizontal="left"/>
    </xf>
    <xf numFmtId="0" fontId="40" fillId="29" borderId="23" xfId="41" applyFont="1" applyFill="1" applyBorder="1" applyProtection="1"/>
    <xf numFmtId="0" fontId="39" fillId="29" borderId="46" xfId="41" applyFont="1" applyFill="1" applyBorder="1" applyAlignment="1" applyProtection="1">
      <alignment horizontal="center"/>
    </xf>
    <xf numFmtId="0" fontId="39" fillId="24" borderId="20" xfId="41" applyFont="1" applyFill="1" applyBorder="1" applyAlignment="1" applyProtection="1">
      <alignment horizontal="center"/>
    </xf>
    <xf numFmtId="0" fontId="39" fillId="24" borderId="34" xfId="41" applyFont="1" applyFill="1" applyBorder="1" applyAlignment="1" applyProtection="1">
      <alignment horizontal="center"/>
    </xf>
    <xf numFmtId="1" fontId="43" fillId="24" borderId="26" xfId="41" applyNumberFormat="1" applyFont="1" applyFill="1" applyBorder="1" applyAlignment="1" applyProtection="1">
      <alignment horizontal="center"/>
    </xf>
    <xf numFmtId="1" fontId="39" fillId="24" borderId="26" xfId="41" applyNumberFormat="1" applyFont="1" applyFill="1" applyBorder="1" applyAlignment="1" applyProtection="1">
      <alignment horizontal="center"/>
    </xf>
    <xf numFmtId="0" fontId="39" fillId="24" borderId="88" xfId="41" applyFont="1" applyFill="1" applyBorder="1" applyProtection="1"/>
    <xf numFmtId="0" fontId="39" fillId="24" borderId="89" xfId="41" applyFont="1" applyFill="1" applyBorder="1" applyProtection="1"/>
    <xf numFmtId="1" fontId="39" fillId="24" borderId="0" xfId="41" applyNumberFormat="1" applyFont="1" applyFill="1" applyBorder="1" applyAlignment="1" applyProtection="1">
      <alignment horizontal="center"/>
    </xf>
    <xf numFmtId="0" fontId="39" fillId="24" borderId="25" xfId="41" applyFont="1" applyFill="1" applyBorder="1" applyProtection="1"/>
    <xf numFmtId="0" fontId="34" fillId="24" borderId="13" xfId="41" applyFont="1" applyFill="1" applyBorder="1" applyAlignment="1" applyProtection="1">
      <alignment horizontal="left"/>
    </xf>
    <xf numFmtId="0" fontId="34" fillId="24" borderId="10" xfId="41" applyFont="1" applyFill="1" applyBorder="1" applyAlignment="1" applyProtection="1">
      <alignment horizontal="center"/>
    </xf>
    <xf numFmtId="0" fontId="34" fillId="24" borderId="10" xfId="41" applyFont="1" applyFill="1" applyBorder="1" applyProtection="1"/>
    <xf numFmtId="1" fontId="39" fillId="32" borderId="44" xfId="41" applyNumberFormat="1" applyFont="1" applyFill="1" applyBorder="1" applyAlignment="1" applyProtection="1">
      <alignment horizontal="center"/>
    </xf>
    <xf numFmtId="1" fontId="39" fillId="32" borderId="41" xfId="41" applyNumberFormat="1" applyFont="1" applyFill="1" applyBorder="1" applyAlignment="1" applyProtection="1">
      <alignment horizontal="center"/>
    </xf>
    <xf numFmtId="0" fontId="35" fillId="24" borderId="20" xfId="41" applyFont="1" applyFill="1" applyBorder="1" applyAlignment="1" applyProtection="1">
      <alignment horizontal="center"/>
    </xf>
    <xf numFmtId="0" fontId="35" fillId="24" borderId="0" xfId="41" applyFont="1" applyFill="1" applyBorder="1" applyAlignment="1" applyProtection="1">
      <alignment horizontal="center"/>
    </xf>
    <xf numFmtId="0" fontId="40" fillId="0" borderId="0" xfId="0" applyFont="1"/>
    <xf numFmtId="0" fontId="34" fillId="24" borderId="10" xfId="48" applyFont="1" applyFill="1" applyBorder="1" applyAlignment="1" applyProtection="1">
      <alignment horizontal="center" vertical="center"/>
    </xf>
    <xf numFmtId="0" fontId="34" fillId="24" borderId="19" xfId="48" applyFont="1" applyFill="1" applyBorder="1" applyAlignment="1" applyProtection="1">
      <alignment horizontal="center" vertical="center"/>
    </xf>
    <xf numFmtId="0" fontId="38" fillId="24" borderId="15" xfId="41" applyFont="1" applyFill="1" applyBorder="1" applyAlignment="1" applyProtection="1">
      <alignment horizontal="center" textRotation="90"/>
    </xf>
    <xf numFmtId="0" fontId="38" fillId="24" borderId="96" xfId="41" applyFont="1" applyFill="1" applyBorder="1" applyAlignment="1" applyProtection="1">
      <alignment horizontal="center" textRotation="90"/>
    </xf>
    <xf numFmtId="1" fontId="35" fillId="32" borderId="108" xfId="0" applyNumberFormat="1" applyFont="1" applyFill="1" applyBorder="1" applyAlignment="1">
      <alignment horizontal="center" vertical="center"/>
    </xf>
    <xf numFmtId="1" fontId="35" fillId="32" borderId="74" xfId="0" applyNumberFormat="1" applyFont="1" applyFill="1" applyBorder="1" applyAlignment="1">
      <alignment horizontal="center" vertical="center"/>
    </xf>
    <xf numFmtId="1" fontId="35" fillId="32" borderId="75" xfId="0" applyNumberFormat="1" applyFont="1" applyFill="1" applyBorder="1" applyAlignment="1">
      <alignment horizontal="center" vertical="center"/>
    </xf>
    <xf numFmtId="0" fontId="39" fillId="24" borderId="104" xfId="41" applyFont="1" applyFill="1" applyBorder="1" applyProtection="1"/>
    <xf numFmtId="1" fontId="43" fillId="24" borderId="103" xfId="41" applyNumberFormat="1" applyFont="1" applyFill="1" applyBorder="1" applyAlignment="1" applyProtection="1">
      <alignment horizontal="center"/>
    </xf>
    <xf numFmtId="0" fontId="39" fillId="24" borderId="87" xfId="41" applyFont="1" applyFill="1" applyBorder="1" applyProtection="1"/>
    <xf numFmtId="0" fontId="24" fillId="0" borderId="0" xfId="0" applyFont="1"/>
    <xf numFmtId="0" fontId="34" fillId="0" borderId="47" xfId="41" applyFont="1" applyFill="1" applyBorder="1" applyAlignment="1" applyProtection="1">
      <alignment horizontal="center"/>
      <protection locked="0"/>
    </xf>
    <xf numFmtId="0" fontId="34" fillId="26" borderId="94" xfId="40" applyFont="1" applyFill="1" applyBorder="1" applyProtection="1"/>
    <xf numFmtId="1" fontId="34" fillId="0" borderId="65" xfId="40" applyNumberFormat="1" applyFont="1" applyFill="1" applyBorder="1" applyAlignment="1" applyProtection="1">
      <alignment horizontal="center"/>
      <protection locked="0"/>
    </xf>
    <xf numFmtId="0" fontId="34" fillId="0" borderId="65" xfId="40" applyFont="1" applyFill="1" applyBorder="1" applyAlignment="1" applyProtection="1">
      <alignment horizontal="center"/>
      <protection locked="0"/>
    </xf>
    <xf numFmtId="0" fontId="34" fillId="0" borderId="66" xfId="40" applyFont="1" applyFill="1" applyBorder="1" applyAlignment="1" applyProtection="1">
      <alignment horizontal="center"/>
      <protection locked="0"/>
    </xf>
    <xf numFmtId="1" fontId="34" fillId="0" borderId="18" xfId="40" applyNumberFormat="1" applyFont="1" applyFill="1" applyBorder="1" applyAlignment="1" applyProtection="1">
      <alignment horizontal="center"/>
      <protection locked="0"/>
    </xf>
    <xf numFmtId="0" fontId="34" fillId="0" borderId="18" xfId="40" applyFont="1" applyFill="1" applyBorder="1" applyAlignment="1" applyProtection="1">
      <alignment horizontal="center"/>
      <protection locked="0"/>
    </xf>
    <xf numFmtId="0" fontId="34" fillId="0" borderId="59" xfId="40" applyFont="1" applyFill="1" applyBorder="1" applyAlignment="1" applyProtection="1">
      <alignment horizontal="center"/>
      <protection locked="0"/>
    </xf>
    <xf numFmtId="0" fontId="0" fillId="0" borderId="134" xfId="0" applyBorder="1"/>
    <xf numFmtId="1" fontId="34" fillId="0" borderId="122" xfId="40" applyNumberFormat="1" applyFont="1" applyFill="1" applyBorder="1" applyAlignment="1" applyProtection="1">
      <alignment horizontal="center"/>
      <protection locked="0"/>
    </xf>
    <xf numFmtId="0" fontId="34" fillId="0" borderId="78" xfId="40" applyFont="1" applyFill="1" applyBorder="1" applyAlignment="1" applyProtection="1">
      <alignment horizontal="center"/>
      <protection locked="0"/>
    </xf>
    <xf numFmtId="0" fontId="26" fillId="24" borderId="138" xfId="41" applyFont="1" applyFill="1" applyBorder="1" applyAlignment="1">
      <alignment horizontal="center" vertical="center"/>
    </xf>
    <xf numFmtId="0" fontId="26" fillId="24" borderId="48" xfId="41" applyFont="1" applyFill="1" applyBorder="1" applyAlignment="1">
      <alignment horizontal="center" vertical="center"/>
    </xf>
    <xf numFmtId="0" fontId="26" fillId="24" borderId="136" xfId="41" applyFont="1" applyFill="1" applyBorder="1" applyAlignment="1">
      <alignment horizontal="center" vertical="center"/>
    </xf>
    <xf numFmtId="0" fontId="34" fillId="26" borderId="73" xfId="40" applyFont="1" applyFill="1" applyBorder="1" applyAlignment="1" applyProtection="1">
      <alignment horizontal="center"/>
    </xf>
    <xf numFmtId="0" fontId="34" fillId="26" borderId="139" xfId="40" applyFont="1" applyFill="1" applyBorder="1" applyProtection="1"/>
    <xf numFmtId="1" fontId="34" fillId="0" borderId="73" xfId="40" applyNumberFormat="1" applyFont="1" applyFill="1" applyBorder="1" applyAlignment="1" applyProtection="1">
      <alignment horizontal="center"/>
      <protection locked="0"/>
    </xf>
    <xf numFmtId="0" fontId="34" fillId="0" borderId="73" xfId="40" applyFont="1" applyFill="1" applyBorder="1" applyAlignment="1" applyProtection="1">
      <alignment horizontal="center"/>
      <protection locked="0"/>
    </xf>
    <xf numFmtId="0" fontId="34" fillId="0" borderId="140" xfId="40" applyFont="1" applyFill="1" applyBorder="1" applyAlignment="1" applyProtection="1">
      <alignment horizontal="center"/>
      <protection locked="0"/>
    </xf>
    <xf numFmtId="0" fontId="34" fillId="0" borderId="109" xfId="40" applyFont="1" applyFill="1" applyBorder="1" applyAlignment="1" applyProtection="1">
      <alignment horizontal="center"/>
      <protection locked="0"/>
    </xf>
    <xf numFmtId="1" fontId="34" fillId="0" borderId="141" xfId="40" applyNumberFormat="1" applyFont="1" applyFill="1" applyBorder="1" applyAlignment="1" applyProtection="1">
      <alignment horizontal="center"/>
      <protection locked="0"/>
    </xf>
    <xf numFmtId="0" fontId="23" fillId="24" borderId="142" xfId="41" applyFont="1" applyFill="1" applyBorder="1" applyAlignment="1" applyProtection="1">
      <alignment horizontal="center"/>
    </xf>
    <xf numFmtId="0" fontId="25" fillId="24" borderId="143" xfId="41" applyFont="1" applyFill="1" applyBorder="1" applyProtection="1"/>
    <xf numFmtId="0" fontId="40" fillId="24" borderId="28" xfId="41" applyFont="1" applyFill="1" applyBorder="1" applyProtection="1"/>
    <xf numFmtId="0" fontId="40" fillId="24" borderId="101" xfId="41" applyFont="1" applyFill="1" applyBorder="1" applyProtection="1"/>
    <xf numFmtId="1" fontId="38" fillId="26" borderId="71" xfId="40" applyNumberFormat="1" applyFont="1" applyFill="1" applyBorder="1" applyAlignment="1" applyProtection="1">
      <alignment horizontal="center"/>
    </xf>
    <xf numFmtId="1" fontId="38" fillId="26" borderId="137" xfId="40" applyNumberFormat="1" applyFont="1" applyFill="1" applyBorder="1" applyAlignment="1" applyProtection="1">
      <alignment horizontal="center"/>
    </xf>
    <xf numFmtId="1" fontId="34" fillId="24" borderId="17" xfId="41" applyNumberFormat="1" applyFont="1" applyFill="1" applyBorder="1" applyAlignment="1" applyProtection="1">
      <alignment horizontal="center"/>
    </xf>
    <xf numFmtId="0" fontId="34" fillId="24" borderId="18" xfId="41" applyFont="1" applyFill="1" applyBorder="1" applyAlignment="1" applyProtection="1">
      <alignment horizontal="center"/>
    </xf>
    <xf numFmtId="1" fontId="34" fillId="24" borderId="18" xfId="41" applyNumberFormat="1" applyFont="1" applyFill="1" applyBorder="1" applyAlignment="1" applyProtection="1">
      <alignment horizontal="center"/>
    </xf>
    <xf numFmtId="0" fontId="34" fillId="24" borderId="17" xfId="41" applyFont="1" applyFill="1" applyBorder="1" applyAlignment="1" applyProtection="1">
      <alignment horizontal="center"/>
    </xf>
    <xf numFmtId="0" fontId="34" fillId="24" borderId="119" xfId="41" applyFont="1" applyFill="1" applyBorder="1" applyAlignment="1" applyProtection="1">
      <alignment horizontal="center"/>
    </xf>
    <xf numFmtId="1" fontId="34" fillId="26" borderId="151" xfId="40" applyNumberFormat="1" applyFont="1" applyFill="1" applyBorder="1" applyAlignment="1" applyProtection="1">
      <alignment horizontal="center"/>
    </xf>
    <xf numFmtId="0" fontId="34" fillId="26" borderId="151" xfId="40" applyFont="1" applyFill="1" applyBorder="1" applyAlignment="1" applyProtection="1">
      <alignment horizontal="center"/>
    </xf>
    <xf numFmtId="1" fontId="34" fillId="26" borderId="152" xfId="40" applyNumberFormat="1" applyFont="1" applyFill="1" applyBorder="1" applyAlignment="1" applyProtection="1">
      <alignment horizontal="center" vertical="center" shrinkToFit="1"/>
    </xf>
    <xf numFmtId="1" fontId="34" fillId="26" borderId="122" xfId="40" applyNumberFormat="1" applyFont="1" applyFill="1" applyBorder="1" applyAlignment="1" applyProtection="1">
      <alignment horizontal="center"/>
    </xf>
    <xf numFmtId="1" fontId="34" fillId="26" borderId="155" xfId="40" applyNumberFormat="1" applyFont="1" applyFill="1" applyBorder="1" applyAlignment="1" applyProtection="1">
      <alignment horizontal="center"/>
    </xf>
    <xf numFmtId="0" fontId="34" fillId="26" borderId="155" xfId="40" applyFont="1" applyFill="1" applyBorder="1" applyAlignment="1" applyProtection="1">
      <alignment horizontal="center"/>
    </xf>
    <xf numFmtId="1" fontId="39" fillId="31" borderId="23" xfId="40" applyNumberFormat="1" applyFont="1" applyFill="1" applyBorder="1" applyAlignment="1" applyProtection="1">
      <alignment horizontal="center"/>
    </xf>
    <xf numFmtId="0" fontId="39" fillId="31" borderId="23" xfId="40" applyFont="1" applyFill="1" applyBorder="1" applyAlignment="1" applyProtection="1">
      <alignment horizontal="center"/>
    </xf>
    <xf numFmtId="1" fontId="39" fillId="31" borderId="23" xfId="40" applyNumberFormat="1" applyFont="1" applyFill="1" applyBorder="1" applyAlignment="1" applyProtection="1">
      <alignment horizontal="center" vertical="center" shrinkToFit="1"/>
    </xf>
    <xf numFmtId="1" fontId="39" fillId="31" borderId="23" xfId="40" applyNumberFormat="1" applyFont="1" applyFill="1" applyBorder="1" applyAlignment="1">
      <alignment horizontal="center"/>
    </xf>
    <xf numFmtId="0" fontId="39" fillId="25" borderId="23" xfId="39" applyFont="1" applyFill="1" applyBorder="1" applyAlignment="1" applyProtection="1">
      <alignment horizontal="center"/>
      <protection locked="0"/>
    </xf>
    <xf numFmtId="0" fontId="39" fillId="25" borderId="35" xfId="39" applyFont="1" applyFill="1" applyBorder="1" applyAlignment="1" applyProtection="1">
      <alignment horizontal="center"/>
      <protection locked="0"/>
    </xf>
    <xf numFmtId="1" fontId="34" fillId="0" borderId="151" xfId="40" applyNumberFormat="1" applyFont="1" applyFill="1" applyBorder="1" applyAlignment="1" applyProtection="1">
      <alignment horizontal="center"/>
    </xf>
    <xf numFmtId="0" fontId="34" fillId="0" borderId="122" xfId="39" applyNumberFormat="1" applyFont="1" applyFill="1" applyBorder="1" applyAlignment="1" applyProtection="1">
      <alignment horizontal="center"/>
      <protection locked="0"/>
    </xf>
    <xf numFmtId="1" fontId="34" fillId="0" borderId="68" xfId="40" applyNumberFormat="1" applyFont="1" applyFill="1" applyBorder="1" applyAlignment="1">
      <alignment horizontal="center"/>
    </xf>
    <xf numFmtId="0" fontId="34" fillId="0" borderId="68" xfId="39" applyFont="1" applyFill="1" applyBorder="1" applyAlignment="1" applyProtection="1">
      <alignment horizontal="center"/>
      <protection locked="0"/>
    </xf>
    <xf numFmtId="0" fontId="34" fillId="0" borderId="77" xfId="39" applyFont="1" applyFill="1" applyBorder="1" applyAlignment="1" applyProtection="1">
      <alignment horizontal="center"/>
      <protection locked="0"/>
    </xf>
    <xf numFmtId="1" fontId="34" fillId="0" borderId="64" xfId="40" applyNumberFormat="1" applyFont="1" applyFill="1" applyBorder="1" applyAlignment="1">
      <alignment horizontal="center"/>
    </xf>
    <xf numFmtId="1" fontId="34" fillId="0" borderId="155" xfId="40" applyNumberFormat="1" applyFont="1" applyFill="1" applyBorder="1" applyAlignment="1">
      <alignment horizontal="center"/>
    </xf>
    <xf numFmtId="0" fontId="34" fillId="0" borderId="155" xfId="39" applyFont="1" applyFill="1" applyBorder="1" applyAlignment="1" applyProtection="1">
      <alignment horizontal="center"/>
      <protection locked="0"/>
    </xf>
    <xf numFmtId="0" fontId="34" fillId="0" borderId="157" xfId="39" applyFont="1" applyFill="1" applyBorder="1" applyAlignment="1" applyProtection="1">
      <alignment horizontal="center"/>
      <protection locked="0"/>
    </xf>
    <xf numFmtId="0" fontId="34" fillId="0" borderId="121" xfId="40" applyFont="1" applyFill="1" applyBorder="1" applyAlignment="1" applyProtection="1">
      <protection locked="0"/>
    </xf>
    <xf numFmtId="1" fontId="34" fillId="0" borderId="64" xfId="40" applyNumberFormat="1" applyFont="1" applyFill="1" applyBorder="1" applyAlignment="1" applyProtection="1">
      <alignment horizontal="center" vertical="center"/>
    </xf>
    <xf numFmtId="1" fontId="34" fillId="0" borderId="68" xfId="40" applyNumberFormat="1" applyFont="1" applyFill="1" applyBorder="1" applyAlignment="1" applyProtection="1">
      <alignment horizontal="center" vertical="center"/>
    </xf>
    <xf numFmtId="0" fontId="34" fillId="0" borderId="64" xfId="39" applyNumberFormat="1" applyFont="1" applyFill="1" applyBorder="1" applyAlignment="1" applyProtection="1">
      <alignment horizontal="center" vertical="center"/>
      <protection locked="0"/>
    </xf>
    <xf numFmtId="0" fontId="34" fillId="0" borderId="70" xfId="39" applyNumberFormat="1" applyFont="1" applyFill="1" applyBorder="1" applyAlignment="1" applyProtection="1">
      <alignment horizontal="center" vertical="center"/>
      <protection locked="0"/>
    </xf>
    <xf numFmtId="0" fontId="34" fillId="0" borderId="90" xfId="39" applyNumberFormat="1" applyFont="1" applyFill="1" applyBorder="1" applyAlignment="1" applyProtection="1">
      <alignment horizontal="center" vertical="center"/>
      <protection locked="0"/>
    </xf>
    <xf numFmtId="1" fontId="34" fillId="26" borderId="64" xfId="40" applyNumberFormat="1" applyFont="1" applyFill="1" applyBorder="1" applyAlignment="1" applyProtection="1">
      <alignment horizontal="center" vertical="center"/>
    </xf>
    <xf numFmtId="1" fontId="34" fillId="26" borderId="68" xfId="40" applyNumberFormat="1" applyFont="1" applyFill="1" applyBorder="1" applyAlignment="1" applyProtection="1">
      <alignment horizontal="center" vertical="center"/>
    </xf>
    <xf numFmtId="0" fontId="34" fillId="0" borderId="68" xfId="39" applyNumberFormat="1" applyFont="1" applyFill="1" applyBorder="1" applyAlignment="1" applyProtection="1">
      <alignment horizontal="center" vertical="center"/>
      <protection locked="0"/>
    </xf>
    <xf numFmtId="0" fontId="34" fillId="0" borderId="77" xfId="39" applyNumberFormat="1" applyFont="1" applyFill="1" applyBorder="1" applyAlignment="1" applyProtection="1">
      <alignment horizontal="center" vertical="center"/>
      <protection locked="0"/>
    </xf>
    <xf numFmtId="1" fontId="34" fillId="0" borderId="122" xfId="40" applyNumberFormat="1" applyFont="1" applyFill="1" applyBorder="1" applyAlignment="1" applyProtection="1">
      <alignment horizontal="center" vertical="center"/>
    </xf>
    <xf numFmtId="0" fontId="34" fillId="0" borderId="130" xfId="39" applyNumberFormat="1" applyFont="1" applyFill="1" applyBorder="1" applyAlignment="1" applyProtection="1">
      <alignment horizontal="center" vertical="center"/>
      <protection locked="0"/>
    </xf>
    <xf numFmtId="1" fontId="34" fillId="26" borderId="113" xfId="40" applyNumberFormat="1" applyFont="1" applyFill="1" applyBorder="1" applyAlignment="1" applyProtection="1">
      <alignment horizontal="center" vertical="center"/>
    </xf>
    <xf numFmtId="0" fontId="34" fillId="0" borderId="120" xfId="39" applyNumberFormat="1" applyFont="1" applyFill="1" applyBorder="1" applyAlignment="1" applyProtection="1">
      <alignment horizontal="center" vertical="center"/>
      <protection locked="0"/>
    </xf>
    <xf numFmtId="1" fontId="34" fillId="0" borderId="126" xfId="40" applyNumberFormat="1" applyFont="1" applyFill="1" applyBorder="1" applyAlignment="1" applyProtection="1">
      <alignment horizontal="center" vertical="center"/>
    </xf>
    <xf numFmtId="1" fontId="34" fillId="0" borderId="113" xfId="40" applyNumberFormat="1" applyFont="1" applyFill="1" applyBorder="1" applyAlignment="1" applyProtection="1">
      <alignment horizontal="center" vertical="center"/>
    </xf>
    <xf numFmtId="0" fontId="34" fillId="0" borderId="58" xfId="39" applyNumberFormat="1" applyFont="1" applyFill="1" applyBorder="1" applyAlignment="1" applyProtection="1">
      <alignment horizontal="center" vertical="center"/>
      <protection locked="0"/>
    </xf>
    <xf numFmtId="1" fontId="34" fillId="28" borderId="112" xfId="40" applyNumberFormat="1" applyFont="1" applyFill="1" applyBorder="1" applyAlignment="1">
      <alignment horizontal="center" vertical="center"/>
    </xf>
    <xf numFmtId="0" fontId="34" fillId="27" borderId="112" xfId="40" applyFont="1" applyFill="1" applyBorder="1" applyAlignment="1" applyProtection="1">
      <alignment horizontal="center" vertical="center"/>
      <protection locked="0"/>
    </xf>
    <xf numFmtId="0" fontId="34" fillId="27" borderId="129" xfId="40" applyFont="1" applyFill="1" applyBorder="1" applyAlignment="1" applyProtection="1">
      <alignment horizontal="center" vertical="center"/>
      <protection locked="0"/>
    </xf>
    <xf numFmtId="1" fontId="34" fillId="28" borderId="125" xfId="40" applyNumberFormat="1" applyFont="1" applyFill="1" applyBorder="1" applyAlignment="1">
      <alignment horizontal="center" vertical="center"/>
    </xf>
    <xf numFmtId="0" fontId="34" fillId="27" borderId="132" xfId="40" applyFont="1" applyFill="1" applyBorder="1" applyAlignment="1" applyProtection="1">
      <alignment horizontal="center" vertical="center"/>
      <protection locked="0"/>
    </xf>
    <xf numFmtId="0" fontId="34" fillId="27" borderId="116" xfId="40" applyFont="1" applyFill="1" applyBorder="1" applyAlignment="1" applyProtection="1">
      <alignment horizontal="center" vertical="center"/>
      <protection locked="0"/>
    </xf>
    <xf numFmtId="1" fontId="34" fillId="28" borderId="113" xfId="40" applyNumberFormat="1" applyFont="1" applyFill="1" applyBorder="1" applyAlignment="1">
      <alignment horizontal="center" vertical="center"/>
    </xf>
    <xf numFmtId="0" fontId="34" fillId="27" borderId="113" xfId="39" applyFont="1" applyFill="1" applyBorder="1" applyAlignment="1" applyProtection="1">
      <alignment horizontal="center" vertical="center"/>
      <protection locked="0"/>
    </xf>
    <xf numFmtId="0" fontId="34" fillId="27" borderId="120" xfId="39" applyFont="1" applyFill="1" applyBorder="1" applyAlignment="1" applyProtection="1">
      <alignment horizontal="center" vertical="center"/>
      <protection locked="0"/>
    </xf>
    <xf numFmtId="0" fontId="34" fillId="27" borderId="115" xfId="39" applyFont="1" applyFill="1" applyBorder="1" applyAlignment="1" applyProtection="1">
      <alignment horizontal="center" vertical="center"/>
      <protection locked="0"/>
    </xf>
    <xf numFmtId="1" fontId="34" fillId="26" borderId="112" xfId="40" applyNumberFormat="1" applyFont="1" applyFill="1" applyBorder="1" applyAlignment="1">
      <alignment horizontal="center" vertical="center"/>
    </xf>
    <xf numFmtId="1" fontId="34" fillId="26" borderId="113" xfId="40" applyNumberFormat="1" applyFont="1" applyFill="1" applyBorder="1" applyAlignment="1">
      <alignment horizontal="center" vertical="center"/>
    </xf>
    <xf numFmtId="0" fontId="34" fillId="27" borderId="112" xfId="39" applyFont="1" applyFill="1" applyBorder="1" applyAlignment="1" applyProtection="1">
      <alignment horizontal="center" vertical="center"/>
      <protection locked="0"/>
    </xf>
    <xf numFmtId="1" fontId="34" fillId="28" borderId="133" xfId="40" applyNumberFormat="1" applyFont="1" applyFill="1" applyBorder="1" applyAlignment="1">
      <alignment horizontal="center" vertical="center"/>
    </xf>
    <xf numFmtId="0" fontId="34" fillId="0" borderId="68" xfId="40" applyFont="1" applyFill="1" applyBorder="1" applyAlignment="1" applyProtection="1">
      <alignment horizontal="center" vertical="center"/>
    </xf>
    <xf numFmtId="1" fontId="34" fillId="0" borderId="77" xfId="40" applyNumberFormat="1" applyFont="1" applyFill="1" applyBorder="1" applyAlignment="1" applyProtection="1">
      <alignment horizontal="center" vertical="center"/>
      <protection locked="0"/>
    </xf>
    <xf numFmtId="1" fontId="34" fillId="0" borderId="58" xfId="40" applyNumberFormat="1" applyFont="1" applyFill="1" applyBorder="1" applyAlignment="1" applyProtection="1">
      <alignment horizontal="center" vertical="center"/>
      <protection locked="0"/>
    </xf>
    <xf numFmtId="0" fontId="34" fillId="26" borderId="68" xfId="40" applyFont="1" applyFill="1" applyBorder="1" applyAlignment="1" applyProtection="1">
      <alignment horizontal="center" vertical="center"/>
    </xf>
    <xf numFmtId="1" fontId="34" fillId="0" borderId="125" xfId="40" applyNumberFormat="1" applyFont="1" applyFill="1" applyBorder="1" applyAlignment="1" applyProtection="1">
      <alignment horizontal="center" vertical="center"/>
    </xf>
    <xf numFmtId="1" fontId="34" fillId="0" borderId="112" xfId="40" applyNumberFormat="1" applyFont="1" applyFill="1" applyBorder="1" applyAlignment="1" applyProtection="1">
      <alignment horizontal="center" vertical="center"/>
    </xf>
    <xf numFmtId="0" fontId="34" fillId="0" borderId="113" xfId="39" applyNumberFormat="1" applyFont="1" applyFill="1" applyBorder="1" applyAlignment="1" applyProtection="1">
      <alignment horizontal="center" vertical="center"/>
      <protection locked="0"/>
    </xf>
    <xf numFmtId="0" fontId="34" fillId="0" borderId="114" xfId="39" applyNumberFormat="1" applyFont="1" applyFill="1" applyBorder="1" applyAlignment="1" applyProtection="1">
      <alignment horizontal="center" vertical="center"/>
      <protection locked="0"/>
    </xf>
    <xf numFmtId="0" fontId="34" fillId="0" borderId="115" xfId="39" applyNumberFormat="1" applyFont="1" applyFill="1" applyBorder="1" applyAlignment="1" applyProtection="1">
      <alignment horizontal="center" vertical="center"/>
      <protection locked="0"/>
    </xf>
    <xf numFmtId="1" fontId="34" fillId="0" borderId="127" xfId="40" applyNumberFormat="1" applyFont="1" applyFill="1" applyBorder="1" applyAlignment="1" applyProtection="1">
      <alignment horizontal="center" vertical="center"/>
    </xf>
    <xf numFmtId="0" fontId="34" fillId="0" borderId="128" xfId="39" applyNumberFormat="1" applyFont="1" applyFill="1" applyBorder="1" applyAlignment="1" applyProtection="1">
      <alignment horizontal="center" vertical="center"/>
      <protection locked="0"/>
    </xf>
    <xf numFmtId="0" fontId="34" fillId="0" borderId="13" xfId="40" applyFont="1" applyFill="1" applyBorder="1" applyAlignment="1" applyProtection="1">
      <alignment horizontal="left" vertical="center"/>
      <protection locked="0"/>
    </xf>
    <xf numFmtId="0" fontId="34" fillId="0" borderId="11" xfId="40" applyFont="1" applyFill="1" applyBorder="1" applyAlignment="1" applyProtection="1">
      <alignment horizontal="left" vertical="center"/>
      <protection locked="0"/>
    </xf>
    <xf numFmtId="1" fontId="38" fillId="0" borderId="68" xfId="40" applyNumberFormat="1" applyFont="1" applyFill="1" applyBorder="1" applyAlignment="1" applyProtection="1">
      <alignment horizontal="center" vertical="center"/>
    </xf>
    <xf numFmtId="0" fontId="38" fillId="0" borderId="64" xfId="39" applyNumberFormat="1" applyFont="1" applyFill="1" applyBorder="1" applyAlignment="1" applyProtection="1">
      <alignment horizontal="center" vertical="center"/>
      <protection locked="0"/>
    </xf>
    <xf numFmtId="0" fontId="38" fillId="0" borderId="70" xfId="39" applyNumberFormat="1" applyFont="1" applyFill="1" applyBorder="1" applyAlignment="1" applyProtection="1">
      <alignment horizontal="center" vertical="center"/>
      <protection locked="0"/>
    </xf>
    <xf numFmtId="0" fontId="34" fillId="0" borderId="59" xfId="40" applyFont="1" applyBorder="1" applyAlignment="1" applyProtection="1">
      <alignment horizontal="left" vertical="center"/>
      <protection locked="0"/>
    </xf>
    <xf numFmtId="0" fontId="34" fillId="0" borderId="62" xfId="39" applyNumberFormat="1" applyFont="1" applyFill="1" applyBorder="1" applyAlignment="1" applyProtection="1">
      <alignment horizontal="center" vertical="center"/>
      <protection locked="0"/>
    </xf>
    <xf numFmtId="0" fontId="34" fillId="0" borderId="120" xfId="40" applyFont="1" applyFill="1" applyBorder="1" applyAlignment="1">
      <alignment horizontal="center" vertical="center"/>
    </xf>
    <xf numFmtId="0" fontId="34" fillId="0" borderId="0" xfId="40" applyFont="1" applyFill="1" applyAlignment="1">
      <alignment horizontal="center" vertical="center"/>
    </xf>
    <xf numFmtId="1" fontId="34" fillId="0" borderId="113" xfId="40" applyNumberFormat="1" applyFont="1" applyBorder="1" applyAlignment="1">
      <alignment horizontal="center" vertical="center"/>
    </xf>
    <xf numFmtId="1" fontId="34" fillId="0" borderId="112" xfId="40" applyNumberFormat="1" applyFont="1" applyBorder="1" applyAlignment="1">
      <alignment horizontal="center" vertical="center"/>
    </xf>
    <xf numFmtId="0" fontId="34" fillId="0" borderId="113" xfId="39" applyFont="1" applyBorder="1" applyAlignment="1" applyProtection="1">
      <alignment horizontal="center" vertical="center"/>
      <protection locked="0"/>
    </xf>
    <xf numFmtId="0" fontId="34" fillId="0" borderId="114" xfId="39" applyFont="1" applyBorder="1" applyAlignment="1" applyProtection="1">
      <alignment horizontal="center" vertical="center"/>
      <protection locked="0"/>
    </xf>
    <xf numFmtId="0" fontId="34" fillId="0" borderId="106" xfId="0" applyFont="1" applyFill="1" applyBorder="1" applyAlignment="1" applyProtection="1">
      <alignment horizontal="left" vertical="center" wrapText="1" shrinkToFit="1"/>
      <protection locked="0"/>
    </xf>
    <xf numFmtId="0" fontId="34" fillId="0" borderId="124" xfId="0" applyFont="1" applyFill="1" applyBorder="1" applyAlignment="1" applyProtection="1">
      <alignment horizontal="left" vertical="center" wrapText="1" shrinkToFit="1"/>
      <protection locked="0"/>
    </xf>
    <xf numFmtId="0" fontId="34" fillId="0" borderId="123" xfId="39" applyNumberFormat="1" applyFont="1" applyFill="1" applyBorder="1" applyAlignment="1" applyProtection="1">
      <alignment horizontal="center" vertical="center"/>
      <protection locked="0"/>
    </xf>
    <xf numFmtId="1" fontId="34" fillId="0" borderId="64" xfId="40" applyNumberFormat="1" applyFont="1" applyFill="1" applyBorder="1" applyAlignment="1" applyProtection="1">
      <alignment horizontal="center"/>
    </xf>
    <xf numFmtId="0" fontId="34" fillId="0" borderId="64" xfId="39" applyNumberFormat="1" applyFont="1" applyBorder="1" applyAlignment="1" applyProtection="1">
      <alignment horizontal="center"/>
      <protection locked="0"/>
    </xf>
    <xf numFmtId="0" fontId="34" fillId="0" borderId="77" xfId="39" applyNumberFormat="1" applyFont="1" applyBorder="1" applyAlignment="1" applyProtection="1">
      <alignment horizontal="center"/>
      <protection locked="0"/>
    </xf>
    <xf numFmtId="1" fontId="34" fillId="0" borderId="156" xfId="40" applyNumberFormat="1" applyFont="1" applyFill="1" applyBorder="1" applyAlignment="1" applyProtection="1">
      <alignment horizontal="center"/>
    </xf>
    <xf numFmtId="1" fontId="34" fillId="0" borderId="155" xfId="40" applyNumberFormat="1" applyFont="1" applyFill="1" applyBorder="1" applyAlignment="1" applyProtection="1">
      <alignment horizontal="center"/>
    </xf>
    <xf numFmtId="0" fontId="34" fillId="0" borderId="156" xfId="39" applyNumberFormat="1" applyFont="1" applyFill="1" applyBorder="1" applyAlignment="1" applyProtection="1">
      <alignment horizontal="center"/>
      <protection locked="0"/>
    </xf>
    <xf numFmtId="0" fontId="34" fillId="0" borderId="158" xfId="39" applyNumberFormat="1" applyFont="1" applyFill="1" applyBorder="1" applyAlignment="1" applyProtection="1">
      <alignment horizontal="center"/>
      <protection locked="0"/>
    </xf>
    <xf numFmtId="1" fontId="38" fillId="0" borderId="15" xfId="40" applyNumberFormat="1" applyFont="1" applyFill="1" applyBorder="1" applyAlignment="1" applyProtection="1">
      <alignment horizontal="center"/>
    </xf>
    <xf numFmtId="0" fontId="38" fillId="0" borderId="15" xfId="39" applyNumberFormat="1" applyFont="1" applyFill="1" applyBorder="1" applyAlignment="1" applyProtection="1">
      <alignment horizontal="center"/>
      <protection locked="0"/>
    </xf>
    <xf numFmtId="0" fontId="38" fillId="0" borderId="159" xfId="39" applyNumberFormat="1" applyFont="1" applyFill="1" applyBorder="1" applyAlignment="1" applyProtection="1">
      <alignment horizontal="center"/>
      <protection locked="0"/>
    </xf>
    <xf numFmtId="1" fontId="34" fillId="0" borderId="156" xfId="40" applyNumberFormat="1" applyFont="1" applyFill="1" applyBorder="1" applyAlignment="1">
      <alignment horizontal="center"/>
    </xf>
    <xf numFmtId="0" fontId="34" fillId="0" borderId="156" xfId="39" applyFont="1" applyBorder="1" applyAlignment="1" applyProtection="1">
      <alignment horizontal="center"/>
      <protection locked="0"/>
    </xf>
    <xf numFmtId="0" fontId="35" fillId="26" borderId="0" xfId="40" applyFont="1" applyFill="1" applyBorder="1" applyAlignment="1" applyProtection="1">
      <alignment horizontal="left"/>
    </xf>
    <xf numFmtId="0" fontId="35" fillId="24" borderId="144" xfId="41" applyFont="1" applyFill="1" applyBorder="1" applyAlignment="1" applyProtection="1">
      <alignment horizontal="left"/>
    </xf>
    <xf numFmtId="0" fontId="35" fillId="29" borderId="46" xfId="41" applyFont="1" applyFill="1" applyBorder="1" applyAlignment="1" applyProtection="1">
      <alignment horizontal="center"/>
    </xf>
    <xf numFmtId="0" fontId="41" fillId="24" borderId="22" xfId="41" applyFont="1" applyFill="1" applyBorder="1" applyAlignment="1" applyProtection="1">
      <alignment horizontal="left"/>
    </xf>
    <xf numFmtId="0" fontId="41" fillId="24" borderId="23" xfId="41" applyFont="1" applyFill="1" applyBorder="1" applyProtection="1"/>
    <xf numFmtId="1" fontId="35" fillId="32" borderId="54" xfId="41" applyNumberFormat="1" applyFont="1" applyFill="1" applyBorder="1" applyAlignment="1" applyProtection="1">
      <alignment horizontal="center"/>
    </xf>
    <xf numFmtId="0" fontId="35" fillId="32" borderId="154" xfId="41" applyFont="1" applyFill="1" applyBorder="1" applyAlignment="1" applyProtection="1">
      <alignment horizontal="center"/>
    </xf>
    <xf numFmtId="1" fontId="35" fillId="32" borderId="136" xfId="41" applyNumberFormat="1" applyFont="1" applyFill="1" applyBorder="1" applyAlignment="1" applyProtection="1">
      <alignment horizontal="center"/>
    </xf>
    <xf numFmtId="1" fontId="35" fillId="32" borderId="153" xfId="41" applyNumberFormat="1" applyFont="1" applyFill="1" applyBorder="1" applyAlignment="1" applyProtection="1">
      <alignment horizontal="center"/>
    </xf>
    <xf numFmtId="0" fontId="44" fillId="0" borderId="0" xfId="0" applyFont="1"/>
    <xf numFmtId="1" fontId="35" fillId="24" borderId="10" xfId="48" applyNumberFormat="1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5" fillId="24" borderId="124" xfId="48" applyFont="1" applyFill="1" applyBorder="1" applyAlignment="1" applyProtection="1">
      <alignment horizontal="center" vertical="center" wrapText="1"/>
    </xf>
    <xf numFmtId="0" fontId="35" fillId="24" borderId="14" xfId="48" applyFont="1" applyFill="1" applyBorder="1" applyAlignment="1" applyProtection="1">
      <alignment horizontal="center" vertical="center" wrapText="1"/>
    </xf>
    <xf numFmtId="0" fontId="35" fillId="24" borderId="11" xfId="48" applyFont="1" applyFill="1" applyBorder="1" applyAlignment="1" applyProtection="1">
      <alignment horizontal="center" vertical="center" wrapText="1"/>
    </xf>
    <xf numFmtId="0" fontId="35" fillId="24" borderId="118" xfId="48" applyFont="1" applyFill="1" applyBorder="1" applyAlignment="1" applyProtection="1">
      <alignment horizontal="center" vertical="center" wrapText="1"/>
    </xf>
    <xf numFmtId="0" fontId="35" fillId="24" borderId="119" xfId="48" applyFont="1" applyFill="1" applyBorder="1" applyAlignment="1" applyProtection="1">
      <alignment horizontal="center" vertical="center" wrapText="1"/>
    </xf>
    <xf numFmtId="1" fontId="35" fillId="24" borderId="14" xfId="41" applyNumberFormat="1" applyFont="1" applyFill="1" applyBorder="1" applyAlignment="1" applyProtection="1">
      <alignment horizontal="center"/>
    </xf>
    <xf numFmtId="0" fontId="35" fillId="24" borderId="119" xfId="41" applyFont="1" applyFill="1" applyBorder="1" applyAlignment="1" applyProtection="1">
      <alignment horizontal="center"/>
    </xf>
    <xf numFmtId="0" fontId="35" fillId="0" borderId="0" xfId="0" applyFont="1"/>
    <xf numFmtId="1" fontId="41" fillId="24" borderId="99" xfId="41" applyNumberFormat="1" applyFont="1" applyFill="1" applyBorder="1" applyAlignment="1" applyProtection="1">
      <alignment horizontal="center"/>
    </xf>
    <xf numFmtId="0" fontId="41" fillId="24" borderId="100" xfId="41" applyFont="1" applyFill="1" applyBorder="1" applyAlignment="1" applyProtection="1">
      <alignment horizontal="center"/>
    </xf>
    <xf numFmtId="0" fontId="41" fillId="24" borderId="99" xfId="41" applyFont="1" applyFill="1" applyBorder="1" applyAlignment="1" applyProtection="1">
      <alignment horizontal="center"/>
    </xf>
    <xf numFmtId="1" fontId="35" fillId="24" borderId="44" xfId="41" applyNumberFormat="1" applyFont="1" applyFill="1" applyBorder="1" applyAlignment="1" applyProtection="1">
      <alignment horizontal="center"/>
    </xf>
    <xf numFmtId="1" fontId="35" fillId="24" borderId="22" xfId="41" applyNumberFormat="1" applyFont="1" applyFill="1" applyBorder="1" applyAlignment="1" applyProtection="1">
      <alignment horizontal="center"/>
    </xf>
    <xf numFmtId="1" fontId="35" fillId="24" borderId="45" xfId="41" applyNumberFormat="1" applyFont="1" applyFill="1" applyBorder="1" applyAlignment="1" applyProtection="1">
      <alignment horizontal="center"/>
    </xf>
    <xf numFmtId="1" fontId="35" fillId="24" borderId="99" xfId="41" applyNumberFormat="1" applyFont="1" applyFill="1" applyBorder="1" applyAlignment="1" applyProtection="1">
      <alignment horizontal="center"/>
    </xf>
    <xf numFmtId="0" fontId="41" fillId="24" borderId="21" xfId="41" applyFont="1" applyFill="1" applyBorder="1" applyProtection="1"/>
    <xf numFmtId="1" fontId="41" fillId="24" borderId="161" xfId="41" applyNumberFormat="1" applyFont="1" applyFill="1" applyBorder="1" applyAlignment="1" applyProtection="1">
      <alignment horizontal="center"/>
    </xf>
    <xf numFmtId="0" fontId="41" fillId="24" borderId="154" xfId="41" applyFont="1" applyFill="1" applyBorder="1" applyAlignment="1" applyProtection="1">
      <alignment horizontal="center"/>
    </xf>
    <xf numFmtId="0" fontId="41" fillId="24" borderId="161" xfId="41" applyFont="1" applyFill="1" applyBorder="1" applyAlignment="1" applyProtection="1">
      <alignment horizontal="center"/>
    </xf>
    <xf numFmtId="1" fontId="35" fillId="24" borderId="136" xfId="41" applyNumberFormat="1" applyFont="1" applyFill="1" applyBorder="1" applyAlignment="1" applyProtection="1">
      <alignment horizontal="center"/>
    </xf>
    <xf numFmtId="1" fontId="35" fillId="24" borderId="161" xfId="41" applyNumberFormat="1" applyFont="1" applyFill="1" applyBorder="1" applyAlignment="1" applyProtection="1">
      <alignment horizontal="center"/>
    </xf>
    <xf numFmtId="0" fontId="35" fillId="24" borderId="162" xfId="41" applyFont="1" applyFill="1" applyBorder="1" applyAlignment="1" applyProtection="1">
      <alignment horizontal="center"/>
    </xf>
    <xf numFmtId="1" fontId="35" fillId="32" borderId="44" xfId="41" applyNumberFormat="1" applyFont="1" applyFill="1" applyBorder="1" applyAlignment="1" applyProtection="1">
      <alignment horizontal="center"/>
    </xf>
    <xf numFmtId="0" fontId="35" fillId="32" borderId="91" xfId="41" applyFont="1" applyFill="1" applyBorder="1" applyAlignment="1" applyProtection="1">
      <alignment horizontal="center"/>
    </xf>
    <xf numFmtId="1" fontId="35" fillId="32" borderId="42" xfId="41" applyNumberFormat="1" applyFont="1" applyFill="1" applyBorder="1" applyAlignment="1" applyProtection="1">
      <alignment horizontal="center"/>
    </xf>
    <xf numFmtId="1" fontId="35" fillId="32" borderId="43" xfId="41" applyNumberFormat="1" applyFont="1" applyFill="1" applyBorder="1" applyAlignment="1" applyProtection="1">
      <alignment horizontal="center"/>
    </xf>
    <xf numFmtId="1" fontId="35" fillId="32" borderId="110" xfId="41" applyNumberFormat="1" applyFont="1" applyFill="1" applyBorder="1" applyAlignment="1" applyProtection="1">
      <alignment horizontal="center"/>
    </xf>
    <xf numFmtId="1" fontId="35" fillId="24" borderId="23" xfId="41" applyNumberFormat="1" applyFont="1" applyFill="1" applyBorder="1" applyAlignment="1" applyProtection="1">
      <alignment horizontal="center"/>
    </xf>
    <xf numFmtId="1" fontId="35" fillId="32" borderId="41" xfId="41" applyNumberFormat="1" applyFont="1" applyFill="1" applyBorder="1" applyAlignment="1" applyProtection="1">
      <alignment horizontal="center"/>
    </xf>
    <xf numFmtId="1" fontId="39" fillId="24" borderId="28" xfId="41" applyNumberFormat="1" applyFont="1" applyFill="1" applyBorder="1" applyAlignment="1" applyProtection="1">
      <alignment horizontal="center" vertical="center"/>
    </xf>
    <xf numFmtId="1" fontId="34" fillId="26" borderId="112" xfId="40" applyNumberFormat="1" applyFont="1" applyFill="1" applyBorder="1" applyAlignment="1" applyProtection="1">
      <alignment horizontal="center" vertical="center"/>
    </xf>
    <xf numFmtId="1" fontId="34" fillId="26" borderId="117" xfId="40" applyNumberFormat="1" applyFont="1" applyFill="1" applyBorder="1" applyAlignment="1" applyProtection="1">
      <alignment horizontal="center" vertical="center" shrinkToFit="1"/>
    </xf>
    <xf numFmtId="0" fontId="34" fillId="0" borderId="32" xfId="40" applyFont="1" applyFill="1" applyBorder="1" applyAlignment="1" applyProtection="1">
      <alignment horizontal="left" vertical="center"/>
      <protection locked="0"/>
    </xf>
    <xf numFmtId="1" fontId="34" fillId="0" borderId="120" xfId="40" applyNumberFormat="1" applyFont="1" applyFill="1" applyBorder="1" applyAlignment="1" applyProtection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4" fillId="0" borderId="107" xfId="40" applyFont="1" applyFill="1" applyBorder="1" applyAlignment="1">
      <alignment horizontal="center" vertical="center"/>
    </xf>
    <xf numFmtId="1" fontId="34" fillId="0" borderId="76" xfId="40" applyNumberFormat="1" applyFont="1" applyFill="1" applyBorder="1" applyAlignment="1" applyProtection="1">
      <alignment horizontal="center" vertical="center"/>
    </xf>
    <xf numFmtId="1" fontId="34" fillId="0" borderId="148" xfId="40" applyNumberFormat="1" applyFont="1" applyFill="1" applyBorder="1" applyAlignment="1" applyProtection="1">
      <alignment horizontal="center" vertical="center"/>
    </xf>
    <xf numFmtId="0" fontId="34" fillId="0" borderId="149" xfId="39" applyNumberFormat="1" applyFont="1" applyFill="1" applyBorder="1" applyAlignment="1" applyProtection="1">
      <alignment horizontal="center" vertical="center"/>
      <protection locked="0"/>
    </xf>
    <xf numFmtId="0" fontId="14" fillId="0" borderId="119" xfId="0" applyFont="1" applyBorder="1"/>
    <xf numFmtId="0" fontId="30" fillId="0" borderId="119" xfId="0" applyFont="1" applyBorder="1"/>
    <xf numFmtId="0" fontId="45" fillId="0" borderId="0" xfId="0" applyFont="1"/>
    <xf numFmtId="0" fontId="34" fillId="0" borderId="64" xfId="39" applyNumberFormat="1" applyFont="1" applyFill="1" applyBorder="1" applyAlignment="1" applyProtection="1">
      <alignment horizontal="center"/>
      <protection locked="0"/>
    </xf>
    <xf numFmtId="0" fontId="34" fillId="0" borderId="77" xfId="39" applyNumberFormat="1" applyFont="1" applyFill="1" applyBorder="1" applyAlignment="1" applyProtection="1">
      <alignment horizontal="center"/>
      <protection locked="0"/>
    </xf>
    <xf numFmtId="0" fontId="34" fillId="0" borderId="157" xfId="39" applyNumberFormat="1" applyFont="1" applyFill="1" applyBorder="1" applyAlignment="1" applyProtection="1">
      <alignment horizontal="center"/>
      <protection locked="0"/>
    </xf>
    <xf numFmtId="1" fontId="34" fillId="25" borderId="23" xfId="40" applyNumberFormat="1" applyFont="1" applyFill="1" applyBorder="1" applyAlignment="1" applyProtection="1">
      <alignment horizontal="center"/>
    </xf>
    <xf numFmtId="0" fontId="34" fillId="25" borderId="23" xfId="39" applyNumberFormat="1" applyFont="1" applyFill="1" applyBorder="1" applyAlignment="1" applyProtection="1">
      <alignment horizontal="center"/>
      <protection locked="0"/>
    </xf>
    <xf numFmtId="0" fontId="34" fillId="25" borderId="35" xfId="39" applyNumberFormat="1" applyFont="1" applyFill="1" applyBorder="1" applyAlignment="1" applyProtection="1">
      <alignment horizontal="center"/>
      <protection locked="0"/>
    </xf>
    <xf numFmtId="1" fontId="39" fillId="25" borderId="23" xfId="40" applyNumberFormat="1" applyFont="1" applyFill="1" applyBorder="1" applyAlignment="1" applyProtection="1">
      <alignment horizontal="center"/>
    </xf>
    <xf numFmtId="0" fontId="39" fillId="25" borderId="23" xfId="39" applyNumberFormat="1" applyFont="1" applyFill="1" applyBorder="1" applyAlignment="1" applyProtection="1">
      <alignment horizontal="center"/>
      <protection locked="0"/>
    </xf>
    <xf numFmtId="0" fontId="39" fillId="25" borderId="35" xfId="39" applyNumberFormat="1" applyFont="1" applyFill="1" applyBorder="1" applyAlignment="1" applyProtection="1">
      <alignment horizontal="center"/>
      <protection locked="0"/>
    </xf>
    <xf numFmtId="1" fontId="34" fillId="0" borderId="119" xfId="40" applyNumberFormat="1" applyFont="1" applyFill="1" applyBorder="1" applyAlignment="1" applyProtection="1">
      <alignment horizontal="center"/>
    </xf>
    <xf numFmtId="0" fontId="34" fillId="0" borderId="119" xfId="40" applyFont="1" applyFill="1" applyBorder="1" applyAlignment="1" applyProtection="1">
      <alignment horizontal="center"/>
    </xf>
    <xf numFmtId="0" fontId="30" fillId="0" borderId="19" xfId="0" applyFont="1" applyBorder="1"/>
    <xf numFmtId="1" fontId="34" fillId="0" borderId="19" xfId="40" applyNumberFormat="1" applyFont="1" applyFill="1" applyBorder="1" applyAlignment="1" applyProtection="1">
      <alignment horizontal="center"/>
    </xf>
    <xf numFmtId="0" fontId="14" fillId="0" borderId="19" xfId="0" applyFont="1" applyBorder="1"/>
    <xf numFmtId="0" fontId="14" fillId="0" borderId="11" xfId="0" applyFont="1" applyBorder="1"/>
    <xf numFmtId="1" fontId="34" fillId="0" borderId="11" xfId="40" applyNumberFormat="1" applyFont="1" applyFill="1" applyBorder="1" applyAlignment="1" applyProtection="1">
      <alignment horizontal="center"/>
      <protection locked="0"/>
    </xf>
    <xf numFmtId="0" fontId="30" fillId="0" borderId="11" xfId="0" applyFont="1" applyBorder="1"/>
    <xf numFmtId="0" fontId="14" fillId="0" borderId="11" xfId="0" applyFont="1" applyBorder="1" applyAlignment="1">
      <alignment horizontal="center"/>
    </xf>
    <xf numFmtId="0" fontId="34" fillId="24" borderId="160" xfId="40" applyFont="1" applyFill="1" applyBorder="1" applyAlignment="1" applyProtection="1">
      <alignment horizontal="left"/>
    </xf>
    <xf numFmtId="1" fontId="39" fillId="25" borderId="0" xfId="41" applyNumberFormat="1" applyFont="1" applyFill="1" applyBorder="1" applyAlignment="1" applyProtection="1">
      <alignment horizontal="center"/>
    </xf>
    <xf numFmtId="0" fontId="34" fillId="0" borderId="165" xfId="0" applyFont="1" applyBorder="1"/>
    <xf numFmtId="0" fontId="27" fillId="0" borderId="134" xfId="40" applyFont="1" applyBorder="1"/>
    <xf numFmtId="0" fontId="44" fillId="0" borderId="0" xfId="0" applyFont="1" applyBorder="1"/>
    <xf numFmtId="0" fontId="3" fillId="0" borderId="0" xfId="0" applyFont="1" applyBorder="1"/>
    <xf numFmtId="0" fontId="0" fillId="0" borderId="0" xfId="0" applyBorder="1"/>
    <xf numFmtId="0" fontId="34" fillId="0" borderId="0" xfId="0" applyFont="1" applyBorder="1"/>
    <xf numFmtId="0" fontId="35" fillId="0" borderId="0" xfId="0" applyFont="1" applyBorder="1"/>
    <xf numFmtId="0" fontId="41" fillId="0" borderId="24" xfId="40" applyFont="1" applyBorder="1"/>
    <xf numFmtId="0" fontId="34" fillId="0" borderId="24" xfId="40" applyFont="1" applyBorder="1"/>
    <xf numFmtId="0" fontId="34" fillId="0" borderId="25" xfId="0" applyFont="1" applyBorder="1"/>
    <xf numFmtId="0" fontId="45" fillId="0" borderId="25" xfId="0" applyFont="1" applyBorder="1"/>
    <xf numFmtId="0" fontId="34" fillId="0" borderId="25" xfId="40" applyFont="1" applyBorder="1"/>
    <xf numFmtId="0" fontId="34" fillId="0" borderId="169" xfId="40" applyFont="1" applyBorder="1" applyAlignment="1" applyProtection="1">
      <alignment horizontal="left" vertical="center"/>
      <protection locked="0"/>
    </xf>
    <xf numFmtId="1" fontId="34" fillId="0" borderId="149" xfId="40" applyNumberFormat="1" applyFont="1" applyFill="1" applyBorder="1" applyAlignment="1" applyProtection="1">
      <alignment horizontal="center" vertical="center"/>
    </xf>
    <xf numFmtId="0" fontId="34" fillId="0" borderId="61" xfId="39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/>
    <xf numFmtId="0" fontId="38" fillId="0" borderId="25" xfId="0" applyFont="1" applyBorder="1"/>
    <xf numFmtId="0" fontId="34" fillId="0" borderId="0" xfId="40" applyFont="1"/>
    <xf numFmtId="0" fontId="34" fillId="0" borderId="168" xfId="40" applyFont="1" applyBorder="1"/>
    <xf numFmtId="0" fontId="34" fillId="0" borderId="167" xfId="40" applyFont="1" applyBorder="1"/>
    <xf numFmtId="0" fontId="34" fillId="0" borderId="119" xfId="40" applyFont="1" applyBorder="1"/>
    <xf numFmtId="0" fontId="34" fillId="0" borderId="119" xfId="0" applyFont="1" applyBorder="1"/>
    <xf numFmtId="1" fontId="34" fillId="26" borderId="129" xfId="40" applyNumberFormat="1" applyFont="1" applyFill="1" applyBorder="1" applyAlignment="1" applyProtection="1">
      <alignment horizontal="center" vertical="center" shrinkToFit="1"/>
    </xf>
    <xf numFmtId="1" fontId="34" fillId="26" borderId="158" xfId="40" applyNumberFormat="1" applyFont="1" applyFill="1" applyBorder="1" applyAlignment="1" applyProtection="1">
      <alignment horizontal="center" vertical="center" shrinkToFit="1"/>
    </xf>
    <xf numFmtId="0" fontId="44" fillId="34" borderId="170" xfId="40" applyFont="1" applyFill="1" applyBorder="1" applyAlignment="1">
      <alignment horizontal="left"/>
    </xf>
    <xf numFmtId="0" fontId="44" fillId="34" borderId="35" xfId="40" applyFont="1" applyFill="1" applyBorder="1" applyAlignment="1">
      <alignment horizontal="center"/>
    </xf>
    <xf numFmtId="1" fontId="44" fillId="34" borderId="35" xfId="40" applyNumberFormat="1" applyFont="1" applyFill="1" applyBorder="1" applyAlignment="1">
      <alignment horizontal="center"/>
    </xf>
    <xf numFmtId="1" fontId="44" fillId="34" borderId="171" xfId="40" applyNumberFormat="1" applyFont="1" applyFill="1" applyBorder="1" applyAlignment="1">
      <alignment horizontal="center"/>
    </xf>
    <xf numFmtId="1" fontId="44" fillId="34" borderId="172" xfId="40" applyNumberFormat="1" applyFont="1" applyFill="1" applyBorder="1" applyAlignment="1">
      <alignment horizontal="center"/>
    </xf>
    <xf numFmtId="1" fontId="44" fillId="34" borderId="0" xfId="40" applyNumberFormat="1" applyFont="1" applyFill="1" applyBorder="1" applyAlignment="1">
      <alignment horizontal="center"/>
    </xf>
    <xf numFmtId="1" fontId="44" fillId="34" borderId="173" xfId="40" applyNumberFormat="1" applyFont="1" applyFill="1" applyBorder="1"/>
    <xf numFmtId="0" fontId="46" fillId="0" borderId="174" xfId="40" applyFont="1" applyBorder="1"/>
    <xf numFmtId="0" fontId="46" fillId="0" borderId="0" xfId="40" applyFont="1"/>
    <xf numFmtId="0" fontId="34" fillId="0" borderId="32" xfId="41" applyFont="1" applyFill="1" applyBorder="1" applyAlignment="1" applyProtection="1">
      <alignment horizontal="center" vertical="center"/>
      <protection locked="0"/>
    </xf>
    <xf numFmtId="0" fontId="34" fillId="24" borderId="119" xfId="40" applyFont="1" applyFill="1" applyBorder="1" applyAlignment="1">
      <alignment horizontal="center"/>
    </xf>
    <xf numFmtId="0" fontId="34" fillId="0" borderId="59" xfId="0" applyFont="1" applyFill="1" applyBorder="1"/>
    <xf numFmtId="1" fontId="34" fillId="0" borderId="0" xfId="40" applyNumberFormat="1" applyFont="1" applyBorder="1" applyAlignment="1">
      <alignment horizontal="center"/>
    </xf>
    <xf numFmtId="1" fontId="34" fillId="0" borderId="175" xfId="40" applyNumberFormat="1" applyFont="1" applyBorder="1" applyAlignment="1">
      <alignment horizontal="center"/>
    </xf>
    <xf numFmtId="0" fontId="34" fillId="0" borderId="176" xfId="39" applyFont="1" applyBorder="1" applyAlignment="1" applyProtection="1">
      <alignment horizontal="center"/>
      <protection locked="0"/>
    </xf>
    <xf numFmtId="0" fontId="34" fillId="0" borderId="177" xfId="39" applyFont="1" applyBorder="1" applyAlignment="1" applyProtection="1">
      <alignment horizontal="center"/>
      <protection locked="0"/>
    </xf>
    <xf numFmtId="1" fontId="34" fillId="0" borderId="178" xfId="40" applyNumberFormat="1" applyFont="1" applyBorder="1" applyAlignment="1">
      <alignment horizontal="center"/>
    </xf>
    <xf numFmtId="0" fontId="34" fillId="0" borderId="179" xfId="39" applyFont="1" applyBorder="1" applyAlignment="1" applyProtection="1">
      <alignment horizontal="center"/>
      <protection locked="0"/>
    </xf>
    <xf numFmtId="1" fontId="44" fillId="0" borderId="178" xfId="40" applyNumberFormat="1" applyFont="1" applyBorder="1" applyAlignment="1">
      <alignment horizontal="center"/>
    </xf>
    <xf numFmtId="0" fontId="44" fillId="0" borderId="179" xfId="39" applyFont="1" applyBorder="1" applyAlignment="1" applyProtection="1">
      <alignment horizontal="center"/>
      <protection locked="0"/>
    </xf>
    <xf numFmtId="0" fontId="44" fillId="0" borderId="177" xfId="39" applyFont="1" applyBorder="1" applyAlignment="1" applyProtection="1">
      <alignment horizontal="center"/>
      <protection locked="0"/>
    </xf>
    <xf numFmtId="1" fontId="34" fillId="0" borderId="180" xfId="40" applyNumberFormat="1" applyFont="1" applyBorder="1" applyAlignment="1">
      <alignment horizontal="left"/>
    </xf>
    <xf numFmtId="1" fontId="34" fillId="0" borderId="181" xfId="40" applyNumberFormat="1" applyFont="1" applyBorder="1" applyAlignment="1">
      <alignment horizontal="left"/>
    </xf>
    <xf numFmtId="1" fontId="47" fillId="0" borderId="178" xfId="40" applyNumberFormat="1" applyFont="1" applyBorder="1" applyAlignment="1">
      <alignment horizontal="center"/>
    </xf>
    <xf numFmtId="0" fontId="47" fillId="0" borderId="179" xfId="39" applyFont="1" applyBorder="1" applyAlignment="1" applyProtection="1">
      <alignment horizontal="center"/>
      <protection locked="0"/>
    </xf>
    <xf numFmtId="0" fontId="47" fillId="0" borderId="177" xfId="39" applyFont="1" applyBorder="1" applyAlignment="1" applyProtection="1">
      <alignment horizontal="center"/>
      <protection locked="0"/>
    </xf>
    <xf numFmtId="0" fontId="34" fillId="24" borderId="184" xfId="40" applyFont="1" applyFill="1" applyBorder="1" applyAlignment="1">
      <alignment horizontal="center"/>
    </xf>
    <xf numFmtId="0" fontId="34" fillId="0" borderId="11" xfId="0" applyFont="1" applyFill="1" applyBorder="1"/>
    <xf numFmtId="1" fontId="34" fillId="0" borderId="178" xfId="40" applyNumberFormat="1" applyFont="1" applyBorder="1" applyAlignment="1">
      <alignment horizontal="left"/>
    </xf>
    <xf numFmtId="1" fontId="34" fillId="0" borderId="182" xfId="40" applyNumberFormat="1" applyFont="1" applyBorder="1" applyAlignment="1">
      <alignment horizontal="left"/>
    </xf>
    <xf numFmtId="0" fontId="34" fillId="25" borderId="184" xfId="40" applyFont="1" applyFill="1" applyBorder="1" applyAlignment="1">
      <alignment horizontal="center"/>
    </xf>
    <xf numFmtId="1" fontId="34" fillId="0" borderId="178" xfId="40" applyNumberFormat="1" applyFont="1" applyBorder="1" applyAlignment="1">
      <alignment horizontal="center" vertical="center"/>
    </xf>
    <xf numFmtId="0" fontId="34" fillId="0" borderId="179" xfId="39" applyFont="1" applyBorder="1" applyAlignment="1" applyProtection="1">
      <alignment horizontal="center" vertical="center"/>
      <protection locked="0"/>
    </xf>
    <xf numFmtId="0" fontId="34" fillId="0" borderId="177" xfId="39" applyFont="1" applyBorder="1" applyAlignment="1" applyProtection="1">
      <alignment horizontal="center" vertical="center"/>
      <protection locked="0"/>
    </xf>
    <xf numFmtId="1" fontId="44" fillId="0" borderId="178" xfId="40" applyNumberFormat="1" applyFont="1" applyBorder="1" applyAlignment="1">
      <alignment horizontal="center" vertical="center"/>
    </xf>
    <xf numFmtId="0" fontId="44" fillId="0" borderId="179" xfId="39" applyFont="1" applyBorder="1" applyAlignment="1" applyProtection="1">
      <alignment horizontal="center" vertical="center"/>
      <protection locked="0"/>
    </xf>
    <xf numFmtId="0" fontId="44" fillId="0" borderId="177" xfId="39" applyFont="1" applyBorder="1" applyAlignment="1" applyProtection="1">
      <alignment horizontal="center" vertical="center"/>
      <protection locked="0"/>
    </xf>
    <xf numFmtId="1" fontId="34" fillId="0" borderId="185" xfId="40" applyNumberFormat="1" applyFont="1" applyBorder="1" applyAlignment="1">
      <alignment horizontal="center"/>
    </xf>
    <xf numFmtId="0" fontId="34" fillId="0" borderId="186" xfId="39" applyFont="1" applyBorder="1" applyAlignment="1" applyProtection="1">
      <alignment horizontal="center"/>
      <protection locked="0"/>
    </xf>
    <xf numFmtId="0" fontId="34" fillId="0" borderId="187" xfId="39" applyFont="1" applyBorder="1" applyAlignment="1" applyProtection="1">
      <alignment horizontal="center"/>
      <protection locked="0"/>
    </xf>
    <xf numFmtId="1" fontId="44" fillId="0" borderId="185" xfId="40" applyNumberFormat="1" applyFont="1" applyBorder="1" applyAlignment="1">
      <alignment horizontal="center"/>
    </xf>
    <xf numFmtId="0" fontId="44" fillId="0" borderId="186" xfId="39" applyFont="1" applyBorder="1" applyAlignment="1" applyProtection="1">
      <alignment horizontal="center"/>
      <protection locked="0"/>
    </xf>
    <xf numFmtId="0" fontId="44" fillId="0" borderId="187" xfId="39" applyFont="1" applyBorder="1" applyAlignment="1" applyProtection="1">
      <alignment horizontal="center"/>
      <protection locked="0"/>
    </xf>
    <xf numFmtId="1" fontId="34" fillId="0" borderId="185" xfId="40" applyNumberFormat="1" applyFont="1" applyBorder="1" applyAlignment="1">
      <alignment horizontal="left"/>
    </xf>
    <xf numFmtId="1" fontId="34" fillId="0" borderId="188" xfId="40" applyNumberFormat="1" applyFont="1" applyBorder="1" applyAlignment="1">
      <alignment horizontal="left"/>
    </xf>
    <xf numFmtId="0" fontId="34" fillId="0" borderId="183" xfId="41" applyFont="1" applyFill="1" applyBorder="1" applyAlignment="1" applyProtection="1">
      <alignment horizontal="center" vertical="center"/>
      <protection locked="0"/>
    </xf>
    <xf numFmtId="0" fontId="34" fillId="0" borderId="121" xfId="0" applyFont="1" applyFill="1" applyBorder="1"/>
    <xf numFmtId="1" fontId="47" fillId="0" borderId="185" xfId="40" applyNumberFormat="1" applyFont="1" applyBorder="1" applyAlignment="1">
      <alignment horizontal="center"/>
    </xf>
    <xf numFmtId="0" fontId="47" fillId="0" borderId="186" xfId="39" applyFont="1" applyBorder="1" applyAlignment="1" applyProtection="1">
      <alignment horizontal="center"/>
      <protection locked="0"/>
    </xf>
    <xf numFmtId="0" fontId="47" fillId="0" borderId="187" xfId="39" applyFont="1" applyBorder="1" applyAlignment="1" applyProtection="1">
      <alignment horizontal="center"/>
      <protection locked="0"/>
    </xf>
    <xf numFmtId="1" fontId="34" fillId="0" borderId="189" xfId="40" applyNumberFormat="1" applyFont="1" applyBorder="1" applyAlignment="1">
      <alignment horizontal="center"/>
    </xf>
    <xf numFmtId="0" fontId="34" fillId="24" borderId="184" xfId="40" applyFont="1" applyFill="1" applyBorder="1" applyAlignment="1" applyProtection="1">
      <alignment horizontal="center"/>
    </xf>
    <xf numFmtId="0" fontId="34" fillId="0" borderId="190" xfId="0" applyFont="1" applyBorder="1"/>
    <xf numFmtId="1" fontId="34" fillId="0" borderId="191" xfId="40" applyNumberFormat="1" applyFont="1" applyBorder="1" applyAlignment="1">
      <alignment horizontal="center"/>
    </xf>
    <xf numFmtId="0" fontId="34" fillId="0" borderId="184" xfId="0" applyFont="1" applyBorder="1"/>
    <xf numFmtId="0" fontId="34" fillId="0" borderId="32" xfId="41" applyFont="1" applyBorder="1" applyAlignment="1" applyProtection="1">
      <alignment horizontal="center" vertical="center"/>
      <protection locked="0"/>
    </xf>
    <xf numFmtId="0" fontId="34" fillId="35" borderId="18" xfId="41" applyFont="1" applyFill="1" applyBorder="1" applyAlignment="1">
      <alignment horizontal="center"/>
    </xf>
    <xf numFmtId="0" fontId="34" fillId="0" borderId="190" xfId="0" applyFont="1" applyFill="1" applyBorder="1" applyAlignment="1">
      <alignment wrapText="1"/>
    </xf>
    <xf numFmtId="1" fontId="34" fillId="0" borderId="192" xfId="40" applyNumberFormat="1" applyFont="1" applyBorder="1" applyAlignment="1">
      <alignment horizontal="center"/>
    </xf>
    <xf numFmtId="0" fontId="34" fillId="0" borderId="193" xfId="39" applyFont="1" applyBorder="1" applyAlignment="1" applyProtection="1">
      <alignment horizontal="center"/>
      <protection locked="0"/>
    </xf>
    <xf numFmtId="0" fontId="34" fillId="0" borderId="194" xfId="39" applyFont="1" applyBorder="1" applyAlignment="1" applyProtection="1">
      <alignment horizontal="center"/>
      <protection locked="0"/>
    </xf>
    <xf numFmtId="1" fontId="34" fillId="0" borderId="195" xfId="40" applyNumberFormat="1" applyFont="1" applyBorder="1" applyAlignment="1">
      <alignment horizontal="center"/>
    </xf>
    <xf numFmtId="0" fontId="34" fillId="0" borderId="196" xfId="39" applyFont="1" applyBorder="1" applyAlignment="1" applyProtection="1">
      <alignment horizontal="center"/>
      <protection locked="0"/>
    </xf>
    <xf numFmtId="0" fontId="34" fillId="0" borderId="197" xfId="39" applyFont="1" applyBorder="1" applyAlignment="1" applyProtection="1">
      <alignment horizontal="center"/>
      <protection locked="0"/>
    </xf>
    <xf numFmtId="1" fontId="34" fillId="0" borderId="198" xfId="40" applyNumberFormat="1" applyFont="1" applyBorder="1" applyAlignment="1">
      <alignment horizontal="center"/>
    </xf>
    <xf numFmtId="0" fontId="34" fillId="0" borderId="199" xfId="39" applyFont="1" applyBorder="1" applyAlignment="1" applyProtection="1">
      <alignment horizontal="center"/>
      <protection locked="0"/>
    </xf>
    <xf numFmtId="1" fontId="44" fillId="0" borderId="198" xfId="40" applyNumberFormat="1" applyFont="1" applyBorder="1" applyAlignment="1">
      <alignment horizontal="center"/>
    </xf>
    <xf numFmtId="1" fontId="44" fillId="0" borderId="192" xfId="40" applyNumberFormat="1" applyFont="1" applyBorder="1" applyAlignment="1">
      <alignment horizontal="center"/>
    </xf>
    <xf numFmtId="0" fontId="44" fillId="0" borderId="193" xfId="39" applyFont="1" applyBorder="1" applyAlignment="1" applyProtection="1">
      <alignment horizontal="center"/>
      <protection locked="0"/>
    </xf>
    <xf numFmtId="0" fontId="44" fillId="0" borderId="199" xfId="39" applyFont="1" applyBorder="1" applyAlignment="1" applyProtection="1">
      <alignment horizontal="center"/>
      <protection locked="0"/>
    </xf>
    <xf numFmtId="1" fontId="34" fillId="0" borderId="198" xfId="40" applyNumberFormat="1" applyFont="1" applyBorder="1" applyAlignment="1">
      <alignment horizontal="left"/>
    </xf>
    <xf numFmtId="1" fontId="34" fillId="0" borderId="200" xfId="40" applyNumberFormat="1" applyFont="1" applyBorder="1" applyAlignment="1">
      <alignment horizontal="left"/>
    </xf>
    <xf numFmtId="1" fontId="34" fillId="0" borderId="201" xfId="40" applyNumberFormat="1" applyFont="1" applyBorder="1" applyAlignment="1">
      <alignment horizontal="center"/>
    </xf>
    <xf numFmtId="0" fontId="34" fillId="0" borderId="202" xfId="39" applyFont="1" applyBorder="1" applyAlignment="1" applyProtection="1">
      <alignment horizontal="center"/>
      <protection locked="0"/>
    </xf>
    <xf numFmtId="0" fontId="34" fillId="0" borderId="203" xfId="39" applyFont="1" applyBorder="1" applyAlignment="1" applyProtection="1">
      <alignment horizontal="center"/>
      <protection locked="0"/>
    </xf>
    <xf numFmtId="0" fontId="35" fillId="34" borderId="35" xfId="40" applyFont="1" applyFill="1" applyBorder="1"/>
    <xf numFmtId="0" fontId="34" fillId="30" borderId="13" xfId="40" applyFont="1" applyFill="1" applyBorder="1" applyAlignment="1" applyProtection="1">
      <alignment horizontal="left" vertical="center"/>
      <protection locked="0"/>
    </xf>
    <xf numFmtId="0" fontId="34" fillId="30" borderId="19" xfId="40" applyFont="1" applyFill="1" applyBorder="1" applyAlignment="1" applyProtection="1">
      <alignment horizontal="left" vertical="center"/>
    </xf>
    <xf numFmtId="0" fontId="34" fillId="30" borderId="11" xfId="40" applyFont="1" applyFill="1" applyBorder="1" applyAlignment="1" applyProtection="1">
      <alignment horizontal="left" vertical="center"/>
      <protection locked="0"/>
    </xf>
    <xf numFmtId="1" fontId="34" fillId="30" borderId="64" xfId="40" applyNumberFormat="1" applyFont="1" applyFill="1" applyBorder="1" applyAlignment="1" applyProtection="1">
      <alignment horizontal="center" vertical="center"/>
    </xf>
    <xf numFmtId="1" fontId="34" fillId="30" borderId="68" xfId="40" applyNumberFormat="1" applyFont="1" applyFill="1" applyBorder="1" applyAlignment="1" applyProtection="1">
      <alignment horizontal="center" vertical="center"/>
    </xf>
    <xf numFmtId="0" fontId="34" fillId="30" borderId="64" xfId="39" applyNumberFormat="1" applyFont="1" applyFill="1" applyBorder="1" applyAlignment="1" applyProtection="1">
      <alignment horizontal="center" vertical="center"/>
      <protection locked="0"/>
    </xf>
    <xf numFmtId="0" fontId="34" fillId="30" borderId="90" xfId="39" applyNumberFormat="1" applyFont="1" applyFill="1" applyBorder="1" applyAlignment="1" applyProtection="1">
      <alignment horizontal="center" vertical="center"/>
      <protection locked="0"/>
    </xf>
    <xf numFmtId="0" fontId="34" fillId="30" borderId="20" xfId="40" applyFont="1" applyFill="1" applyBorder="1" applyAlignment="1">
      <alignment horizontal="left" vertical="center"/>
    </xf>
    <xf numFmtId="0" fontId="34" fillId="30" borderId="10" xfId="40" applyFont="1" applyFill="1" applyBorder="1" applyAlignment="1" applyProtection="1">
      <alignment horizontal="left" vertical="center"/>
    </xf>
    <xf numFmtId="0" fontId="34" fillId="30" borderId="124" xfId="40" applyFont="1" applyFill="1" applyBorder="1" applyAlignment="1" applyProtection="1">
      <alignment horizontal="left" vertical="center"/>
      <protection locked="0"/>
    </xf>
    <xf numFmtId="1" fontId="34" fillId="30" borderId="125" xfId="40" applyNumberFormat="1" applyFont="1" applyFill="1" applyBorder="1" applyAlignment="1" applyProtection="1">
      <alignment horizontal="center" vertical="center"/>
    </xf>
    <xf numFmtId="1" fontId="34" fillId="30" borderId="112" xfId="40" applyNumberFormat="1" applyFont="1" applyFill="1" applyBorder="1" applyAlignment="1" applyProtection="1">
      <alignment horizontal="center" vertical="center"/>
    </xf>
    <xf numFmtId="0" fontId="34" fillId="30" borderId="113" xfId="39" applyNumberFormat="1" applyFont="1" applyFill="1" applyBorder="1" applyAlignment="1" applyProtection="1">
      <alignment horizontal="center" vertical="center"/>
      <protection locked="0"/>
    </xf>
    <xf numFmtId="0" fontId="34" fillId="30" borderId="114" xfId="39" applyNumberFormat="1" applyFont="1" applyFill="1" applyBorder="1" applyAlignment="1" applyProtection="1">
      <alignment horizontal="center" vertical="center"/>
      <protection locked="0"/>
    </xf>
    <xf numFmtId="1" fontId="34" fillId="30" borderId="113" xfId="40" applyNumberFormat="1" applyFont="1" applyFill="1" applyBorder="1" applyAlignment="1" applyProtection="1">
      <alignment horizontal="center" vertical="center"/>
    </xf>
    <xf numFmtId="0" fontId="34" fillId="30" borderId="115" xfId="39" applyNumberFormat="1" applyFont="1" applyFill="1" applyBorder="1" applyAlignment="1" applyProtection="1">
      <alignment horizontal="center" vertical="center"/>
      <protection locked="0"/>
    </xf>
    <xf numFmtId="0" fontId="34" fillId="30" borderId="32" xfId="40" applyFont="1" applyFill="1" applyBorder="1" applyAlignment="1" applyProtection="1">
      <alignment horizontal="left" vertical="center"/>
      <protection locked="0"/>
    </xf>
    <xf numFmtId="0" fontId="34" fillId="30" borderId="97" xfId="40" applyFont="1" applyFill="1" applyBorder="1" applyAlignment="1" applyProtection="1">
      <alignment horizontal="left" vertical="center"/>
    </xf>
    <xf numFmtId="0" fontId="34" fillId="30" borderId="56" xfId="40" applyFont="1" applyFill="1" applyBorder="1" applyAlignment="1" applyProtection="1">
      <alignment horizontal="left" vertical="center"/>
      <protection locked="0"/>
    </xf>
    <xf numFmtId="1" fontId="34" fillId="36" borderId="64" xfId="40" applyNumberFormat="1" applyFont="1" applyFill="1" applyBorder="1" applyAlignment="1" applyProtection="1">
      <alignment horizontal="center" vertical="center"/>
    </xf>
    <xf numFmtId="1" fontId="34" fillId="36" borderId="68" xfId="40" applyNumberFormat="1" applyFont="1" applyFill="1" applyBorder="1" applyAlignment="1" applyProtection="1">
      <alignment horizontal="center" vertical="center"/>
    </xf>
    <xf numFmtId="0" fontId="34" fillId="30" borderId="77" xfId="39" applyNumberFormat="1" applyFont="1" applyFill="1" applyBorder="1" applyAlignment="1" applyProtection="1">
      <alignment horizontal="center" vertical="center"/>
      <protection locked="0"/>
    </xf>
    <xf numFmtId="0" fontId="34" fillId="30" borderId="58" xfId="39" applyNumberFormat="1" applyFont="1" applyFill="1" applyBorder="1" applyAlignment="1" applyProtection="1">
      <alignment horizontal="center" vertical="center"/>
      <protection locked="0"/>
    </xf>
    <xf numFmtId="1" fontId="38" fillId="30" borderId="64" xfId="40" applyNumberFormat="1" applyFont="1" applyFill="1" applyBorder="1" applyAlignment="1" applyProtection="1">
      <alignment horizontal="center" vertical="center"/>
    </xf>
    <xf numFmtId="1" fontId="38" fillId="30" borderId="68" xfId="40" applyNumberFormat="1" applyFont="1" applyFill="1" applyBorder="1" applyAlignment="1" applyProtection="1">
      <alignment horizontal="center" vertical="center"/>
    </xf>
    <xf numFmtId="0" fontId="38" fillId="30" borderId="64" xfId="39" applyNumberFormat="1" applyFont="1" applyFill="1" applyBorder="1" applyAlignment="1" applyProtection="1">
      <alignment horizontal="center" vertical="center"/>
      <protection locked="0"/>
    </xf>
    <xf numFmtId="0" fontId="38" fillId="30" borderId="70" xfId="39" applyNumberFormat="1" applyFont="1" applyFill="1" applyBorder="1" applyAlignment="1" applyProtection="1">
      <alignment horizontal="center" vertical="center"/>
      <protection locked="0"/>
    </xf>
    <xf numFmtId="0" fontId="34" fillId="30" borderId="124" xfId="40" applyFont="1" applyFill="1" applyBorder="1" applyAlignment="1" applyProtection="1">
      <alignment horizontal="left" vertical="center" wrapText="1"/>
      <protection locked="0"/>
    </xf>
    <xf numFmtId="1" fontId="34" fillId="30" borderId="120" xfId="40" applyNumberFormat="1" applyFont="1" applyFill="1" applyBorder="1" applyAlignment="1" applyProtection="1">
      <alignment horizontal="center" vertical="center"/>
    </xf>
    <xf numFmtId="0" fontId="3" fillId="30" borderId="119" xfId="0" applyFont="1" applyFill="1" applyBorder="1" applyAlignment="1">
      <alignment horizontal="center" vertical="center"/>
    </xf>
    <xf numFmtId="0" fontId="48" fillId="30" borderId="0" xfId="0" applyFont="1" applyFill="1"/>
    <xf numFmtId="0" fontId="34" fillId="30" borderId="106" xfId="0" applyFont="1" applyFill="1" applyBorder="1" applyAlignment="1" applyProtection="1">
      <alignment horizontal="left" vertical="center" wrapText="1" shrinkToFit="1"/>
      <protection locked="0"/>
    </xf>
    <xf numFmtId="0" fontId="49" fillId="0" borderId="0" xfId="0" applyFont="1"/>
    <xf numFmtId="0" fontId="34" fillId="30" borderId="119" xfId="40" applyFont="1" applyFill="1" applyBorder="1" applyAlignment="1" applyProtection="1">
      <alignment horizontal="left" vertical="center"/>
    </xf>
    <xf numFmtId="0" fontId="34" fillId="0" borderId="10" xfId="40" applyFont="1" applyFill="1" applyBorder="1" applyAlignment="1" applyProtection="1">
      <alignment horizontal="left" vertical="center"/>
    </xf>
    <xf numFmtId="0" fontId="34" fillId="0" borderId="19" xfId="40" applyFont="1" applyFill="1" applyBorder="1" applyAlignment="1" applyProtection="1">
      <alignment horizontal="left" vertical="center"/>
    </xf>
    <xf numFmtId="0" fontId="34" fillId="35" borderId="18" xfId="40" applyFont="1" applyFill="1" applyBorder="1" applyAlignment="1">
      <alignment horizontal="center"/>
    </xf>
    <xf numFmtId="0" fontId="34" fillId="0" borderId="11" xfId="0" applyFont="1" applyFill="1" applyBorder="1" applyAlignment="1">
      <alignment wrapText="1"/>
    </xf>
    <xf numFmtId="0" fontId="34" fillId="37" borderId="59" xfId="0" applyFont="1" applyFill="1" applyBorder="1" applyAlignment="1" applyProtection="1">
      <alignment horizontal="left" vertical="center"/>
      <protection locked="0"/>
    </xf>
    <xf numFmtId="0" fontId="34" fillId="27" borderId="13" xfId="40" applyFont="1" applyFill="1" applyBorder="1" applyAlignment="1" applyProtection="1">
      <alignment horizontal="left" vertical="center"/>
      <protection locked="0"/>
    </xf>
    <xf numFmtId="0" fontId="34" fillId="27" borderId="118" xfId="40" applyFont="1" applyFill="1" applyBorder="1" applyAlignment="1">
      <alignment horizontal="left" vertical="center"/>
    </xf>
    <xf numFmtId="0" fontId="34" fillId="27" borderId="119" xfId="40" applyFont="1" applyFill="1" applyBorder="1" applyAlignment="1">
      <alignment horizontal="left" vertical="center"/>
    </xf>
    <xf numFmtId="0" fontId="34" fillId="27" borderId="11" xfId="0" applyFont="1" applyFill="1" applyBorder="1" applyAlignment="1">
      <alignment horizontal="left" vertical="center"/>
    </xf>
    <xf numFmtId="1" fontId="34" fillId="28" borderId="95" xfId="40" applyNumberFormat="1" applyFont="1" applyFill="1" applyBorder="1" applyAlignment="1">
      <alignment horizontal="center" vertical="center"/>
    </xf>
    <xf numFmtId="0" fontId="34" fillId="27" borderId="116" xfId="39" applyFont="1" applyFill="1" applyBorder="1" applyAlignment="1" applyProtection="1">
      <alignment horizontal="center" vertical="center"/>
      <protection locked="0"/>
    </xf>
    <xf numFmtId="0" fontId="34" fillId="0" borderId="118" xfId="40" applyFont="1" applyBorder="1" applyAlignment="1">
      <alignment vertical="center"/>
    </xf>
    <xf numFmtId="0" fontId="34" fillId="0" borderId="184" xfId="40" applyFont="1" applyBorder="1" applyAlignment="1">
      <alignment vertical="center"/>
    </xf>
    <xf numFmtId="0" fontId="34" fillId="0" borderId="184" xfId="40" applyFont="1" applyFill="1" applyBorder="1" applyAlignment="1">
      <alignment vertical="center"/>
    </xf>
    <xf numFmtId="0" fontId="34" fillId="30" borderId="118" xfId="40" applyFont="1" applyFill="1" applyBorder="1" applyAlignment="1">
      <alignment vertical="center"/>
    </xf>
    <xf numFmtId="0" fontId="34" fillId="0" borderId="118" xfId="40" applyFont="1" applyFill="1" applyBorder="1" applyAlignment="1">
      <alignment vertical="center"/>
    </xf>
    <xf numFmtId="0" fontId="34" fillId="0" borderId="32" xfId="40" applyFont="1" applyFill="1" applyBorder="1" applyAlignment="1" applyProtection="1">
      <alignment horizontal="center" vertical="center"/>
      <protection locked="0"/>
    </xf>
    <xf numFmtId="0" fontId="34" fillId="0" borderId="11" xfId="40" applyFont="1" applyFill="1" applyBorder="1" applyProtection="1">
      <protection locked="0"/>
    </xf>
    <xf numFmtId="0" fontId="34" fillId="0" borderId="150" xfId="40" applyFont="1" applyFill="1" applyBorder="1" applyAlignment="1" applyProtection="1">
      <alignment horizontal="center" vertical="center"/>
      <protection locked="0"/>
    </xf>
    <xf numFmtId="0" fontId="34" fillId="0" borderId="86" xfId="40" applyFont="1" applyFill="1" applyBorder="1" applyProtection="1">
      <protection locked="0"/>
    </xf>
    <xf numFmtId="0" fontId="41" fillId="31" borderId="73" xfId="40" applyFont="1" applyFill="1" applyBorder="1" applyProtection="1"/>
    <xf numFmtId="0" fontId="34" fillId="25" borderId="10" xfId="40" applyFont="1" applyFill="1" applyBorder="1" applyAlignment="1" applyProtection="1">
      <alignment horizontal="center"/>
    </xf>
    <xf numFmtId="0" fontId="34" fillId="25" borderId="15" xfId="40" applyFont="1" applyFill="1" applyBorder="1" applyAlignment="1" applyProtection="1">
      <alignment horizontal="center"/>
    </xf>
    <xf numFmtId="0" fontId="34" fillId="0" borderId="0" xfId="0" applyFont="1" applyAlignment="1">
      <alignment horizontal="center" vertical="center"/>
    </xf>
    <xf numFmtId="0" fontId="34" fillId="24" borderId="15" xfId="40" applyFont="1" applyFill="1" applyBorder="1" applyAlignment="1">
      <alignment horizontal="center" vertical="center"/>
    </xf>
    <xf numFmtId="0" fontId="34" fillId="24" borderId="160" xfId="40" applyFont="1" applyFill="1" applyBorder="1" applyAlignment="1">
      <alignment horizontal="center"/>
    </xf>
    <xf numFmtId="1" fontId="34" fillId="0" borderId="204" xfId="40" applyNumberFormat="1" applyFont="1" applyBorder="1" applyAlignment="1">
      <alignment horizontal="center"/>
    </xf>
    <xf numFmtId="0" fontId="34" fillId="0" borderId="205" xfId="39" applyFont="1" applyBorder="1" applyAlignment="1" applyProtection="1">
      <alignment horizontal="center"/>
      <protection locked="0"/>
    </xf>
    <xf numFmtId="0" fontId="34" fillId="0" borderId="206" xfId="39" applyFont="1" applyBorder="1" applyAlignment="1" applyProtection="1">
      <alignment horizontal="center"/>
      <protection locked="0"/>
    </xf>
    <xf numFmtId="0" fontId="34" fillId="0" borderId="207" xfId="39" applyFont="1" applyBorder="1" applyAlignment="1" applyProtection="1">
      <alignment horizontal="center"/>
      <protection locked="0"/>
    </xf>
    <xf numFmtId="1" fontId="34" fillId="0" borderId="208" xfId="40" applyNumberFormat="1" applyFont="1" applyBorder="1" applyAlignment="1">
      <alignment horizontal="center"/>
    </xf>
    <xf numFmtId="0" fontId="34" fillId="0" borderId="195" xfId="39" applyFont="1" applyBorder="1" applyAlignment="1" applyProtection="1">
      <alignment horizontal="center"/>
      <protection locked="0"/>
    </xf>
    <xf numFmtId="0" fontId="34" fillId="0" borderId="209" xfId="39" applyFont="1" applyBorder="1" applyAlignment="1" applyProtection="1">
      <alignment horizontal="center"/>
      <protection locked="0"/>
    </xf>
    <xf numFmtId="1" fontId="44" fillId="0" borderId="204" xfId="40" applyNumberFormat="1" applyFont="1" applyBorder="1" applyAlignment="1">
      <alignment horizontal="center"/>
    </xf>
    <xf numFmtId="0" fontId="44" fillId="0" borderId="205" xfId="39" applyFont="1" applyBorder="1" applyAlignment="1" applyProtection="1">
      <alignment horizontal="center"/>
      <protection locked="0"/>
    </xf>
    <xf numFmtId="0" fontId="44" fillId="0" borderId="206" xfId="39" applyFont="1" applyBorder="1" applyAlignment="1" applyProtection="1">
      <alignment horizontal="center"/>
      <protection locked="0"/>
    </xf>
    <xf numFmtId="1" fontId="34" fillId="0" borderId="204" xfId="40" applyNumberFormat="1" applyFont="1" applyBorder="1" applyAlignment="1">
      <alignment horizontal="left"/>
    </xf>
    <xf numFmtId="1" fontId="34" fillId="0" borderId="210" xfId="40" applyNumberFormat="1" applyFont="1" applyBorder="1" applyAlignment="1">
      <alignment horizontal="left"/>
    </xf>
    <xf numFmtId="0" fontId="34" fillId="0" borderId="15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96" xfId="0" applyFont="1" applyBorder="1" applyAlignment="1">
      <alignment horizontal="center" vertical="center"/>
    </xf>
    <xf numFmtId="0" fontId="34" fillId="0" borderId="86" xfId="0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/>
    </xf>
    <xf numFmtId="0" fontId="34" fillId="0" borderId="134" xfId="0" applyFont="1" applyBorder="1" applyAlignment="1">
      <alignment horizontal="center" vertical="center"/>
    </xf>
    <xf numFmtId="0" fontId="34" fillId="0" borderId="211" xfId="0" applyFont="1" applyBorder="1" applyAlignment="1" applyProtection="1">
      <alignment horizontal="left" vertical="center"/>
      <protection locked="0"/>
    </xf>
    <xf numFmtId="0" fontId="34" fillId="0" borderId="212" xfId="0" applyFont="1" applyBorder="1" applyAlignment="1" applyProtection="1">
      <alignment horizontal="left" vertical="center"/>
      <protection locked="0"/>
    </xf>
    <xf numFmtId="0" fontId="14" fillId="30" borderId="0" xfId="0" applyFont="1" applyFill="1" applyBorder="1" applyAlignment="1">
      <alignment vertical="center" wrapText="1"/>
    </xf>
    <xf numFmtId="0" fontId="18" fillId="0" borderId="0" xfId="46" applyBorder="1"/>
    <xf numFmtId="0" fontId="14" fillId="30" borderId="0" xfId="0" applyFont="1" applyFill="1" applyBorder="1" applyAlignment="1">
      <alignment horizontal="justify" vertical="center" wrapText="1"/>
    </xf>
    <xf numFmtId="0" fontId="29" fillId="0" borderId="0" xfId="46" applyFont="1" applyBorder="1"/>
    <xf numFmtId="0" fontId="34" fillId="0" borderId="184" xfId="0" applyFont="1" applyBorder="1" applyAlignment="1" applyProtection="1">
      <alignment horizontal="left" vertical="center"/>
      <protection locked="0"/>
    </xf>
    <xf numFmtId="0" fontId="34" fillId="37" borderId="184" xfId="0" applyFont="1" applyFill="1" applyBorder="1" applyAlignment="1" applyProtection="1">
      <alignment horizontal="left" vertical="center"/>
      <protection locked="0"/>
    </xf>
    <xf numFmtId="0" fontId="34" fillId="37" borderId="184" xfId="0" applyFont="1" applyFill="1" applyBorder="1" applyAlignment="1">
      <alignment horizontal="left" vertical="center"/>
    </xf>
    <xf numFmtId="0" fontId="34" fillId="37" borderId="184" xfId="0" applyFont="1" applyFill="1" applyBorder="1" applyAlignment="1" applyProtection="1">
      <alignment horizontal="left" vertical="center" wrapText="1" shrinkToFit="1"/>
      <protection locked="0"/>
    </xf>
    <xf numFmtId="0" fontId="34" fillId="0" borderId="184" xfId="0" applyFont="1" applyBorder="1" applyAlignment="1" applyProtection="1">
      <alignment horizontal="left" vertical="center" wrapText="1" shrinkToFit="1"/>
      <protection locked="0"/>
    </xf>
    <xf numFmtId="0" fontId="34" fillId="37" borderId="18" xfId="0" applyFont="1" applyFill="1" applyBorder="1" applyAlignment="1" applyProtection="1">
      <alignment horizontal="left" vertical="center"/>
      <protection locked="0"/>
    </xf>
    <xf numFmtId="0" fontId="34" fillId="37" borderId="11" xfId="0" applyFont="1" applyFill="1" applyBorder="1" applyAlignment="1" applyProtection="1">
      <alignment horizontal="left" vertical="center"/>
      <protection locked="0"/>
    </xf>
    <xf numFmtId="0" fontId="34" fillId="0" borderId="11" xfId="0" applyFont="1" applyBorder="1" applyAlignment="1" applyProtection="1">
      <alignment horizontal="left" vertical="center" wrapText="1" shrinkToFit="1"/>
      <protection locked="0"/>
    </xf>
    <xf numFmtId="0" fontId="34" fillId="0" borderId="14" xfId="0" applyFont="1" applyBorder="1" applyAlignment="1" applyProtection="1">
      <alignment horizontal="left" vertical="center"/>
      <protection locked="0"/>
    </xf>
    <xf numFmtId="0" fontId="34" fillId="0" borderId="15" xfId="0" applyFont="1" applyBorder="1" applyAlignment="1" applyProtection="1">
      <alignment horizontal="left" vertical="center" wrapText="1" shrinkToFit="1"/>
      <protection locked="0"/>
    </xf>
    <xf numFmtId="0" fontId="34" fillId="0" borderId="15" xfId="0" applyFont="1" applyBorder="1" applyAlignment="1" applyProtection="1">
      <alignment horizontal="left" vertical="center"/>
      <protection locked="0"/>
    </xf>
    <xf numFmtId="0" fontId="34" fillId="0" borderId="86" xfId="0" applyFont="1" applyBorder="1" applyAlignment="1" applyProtection="1">
      <alignment horizontal="left" vertical="center" wrapText="1" shrinkToFit="1"/>
      <protection locked="0"/>
    </xf>
    <xf numFmtId="0" fontId="38" fillId="0" borderId="41" xfId="46" applyFont="1" applyFill="1" applyBorder="1" applyAlignment="1">
      <alignment horizontal="center"/>
    </xf>
    <xf numFmtId="0" fontId="34" fillId="37" borderId="212" xfId="0" applyFont="1" applyFill="1" applyBorder="1"/>
    <xf numFmtId="0" fontId="34" fillId="30" borderId="184" xfId="0" applyFont="1" applyFill="1" applyBorder="1" applyAlignment="1">
      <alignment vertical="center" wrapText="1"/>
    </xf>
    <xf numFmtId="0" fontId="34" fillId="30" borderId="11" xfId="0" applyFont="1" applyFill="1" applyBorder="1" applyAlignment="1">
      <alignment vertical="center" wrapText="1"/>
    </xf>
    <xf numFmtId="0" fontId="34" fillId="0" borderId="184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27" borderId="131" xfId="40" applyFont="1" applyFill="1" applyBorder="1" applyAlignment="1" applyProtection="1">
      <alignment horizontal="left" vertical="center"/>
      <protection locked="0"/>
    </xf>
    <xf numFmtId="0" fontId="34" fillId="27" borderId="13" xfId="40" applyFont="1" applyFill="1" applyBorder="1" applyAlignment="1" applyProtection="1">
      <alignment vertical="center"/>
      <protection locked="0"/>
    </xf>
    <xf numFmtId="0" fontId="34" fillId="27" borderId="11" xfId="40" applyFont="1" applyFill="1" applyBorder="1" applyAlignment="1" applyProtection="1">
      <alignment horizontal="left" vertical="center"/>
      <protection locked="0"/>
    </xf>
    <xf numFmtId="0" fontId="34" fillId="0" borderId="163" xfId="40" applyFont="1" applyFill="1" applyBorder="1" applyAlignment="1" applyProtection="1">
      <alignment horizontal="left" vertical="center"/>
      <protection locked="0"/>
    </xf>
    <xf numFmtId="0" fontId="34" fillId="25" borderId="36" xfId="40" applyFont="1" applyFill="1" applyBorder="1" applyProtection="1"/>
    <xf numFmtId="1" fontId="34" fillId="38" borderId="182" xfId="40" applyNumberFormat="1" applyFont="1" applyFill="1" applyBorder="1" applyAlignment="1">
      <alignment horizontal="left"/>
    </xf>
    <xf numFmtId="1" fontId="34" fillId="38" borderId="185" xfId="40" applyNumberFormat="1" applyFont="1" applyFill="1" applyBorder="1" applyAlignment="1">
      <alignment horizontal="left"/>
    </xf>
    <xf numFmtId="0" fontId="34" fillId="38" borderId="32" xfId="41" applyFont="1" applyFill="1" applyBorder="1" applyAlignment="1" applyProtection="1">
      <alignment horizontal="center" vertical="center"/>
      <protection locked="0"/>
    </xf>
    <xf numFmtId="0" fontId="34" fillId="38" borderId="11" xfId="0" applyFont="1" applyFill="1" applyBorder="1"/>
    <xf numFmtId="1" fontId="34" fillId="38" borderId="188" xfId="40" applyNumberFormat="1" applyFont="1" applyFill="1" applyBorder="1" applyAlignment="1">
      <alignment horizontal="left"/>
    </xf>
    <xf numFmtId="1" fontId="34" fillId="0" borderId="184" xfId="40" applyNumberFormat="1" applyFont="1" applyBorder="1" applyAlignment="1">
      <alignment horizontal="center"/>
    </xf>
    <xf numFmtId="0" fontId="34" fillId="0" borderId="184" xfId="39" applyFont="1" applyBorder="1" applyAlignment="1" applyProtection="1">
      <alignment horizontal="center"/>
      <protection locked="0"/>
    </xf>
    <xf numFmtId="1" fontId="44" fillId="0" borderId="184" xfId="40" applyNumberFormat="1" applyFont="1" applyBorder="1" applyAlignment="1">
      <alignment horizontal="center"/>
    </xf>
    <xf numFmtId="0" fontId="44" fillId="0" borderId="184" xfId="39" applyFont="1" applyBorder="1" applyAlignment="1" applyProtection="1">
      <alignment horizontal="center"/>
      <protection locked="0"/>
    </xf>
    <xf numFmtId="0" fontId="34" fillId="0" borderId="190" xfId="39" applyFont="1" applyBorder="1" applyAlignment="1" applyProtection="1">
      <alignment horizontal="center"/>
      <protection locked="0"/>
    </xf>
    <xf numFmtId="1" fontId="34" fillId="0" borderId="216" xfId="40" applyNumberFormat="1" applyFont="1" applyBorder="1" applyAlignment="1">
      <alignment horizontal="center"/>
    </xf>
    <xf numFmtId="1" fontId="44" fillId="0" borderId="216" xfId="40" applyNumberFormat="1" applyFont="1" applyBorder="1" applyAlignment="1">
      <alignment horizontal="center"/>
    </xf>
    <xf numFmtId="0" fontId="44" fillId="0" borderId="190" xfId="39" applyFont="1" applyBorder="1" applyAlignment="1" applyProtection="1">
      <alignment horizontal="center"/>
      <protection locked="0"/>
    </xf>
    <xf numFmtId="0" fontId="34" fillId="0" borderId="105" xfId="0" applyFont="1" applyFill="1" applyBorder="1" applyAlignment="1" applyProtection="1">
      <alignment horizontal="left" vertical="center" wrapText="1" shrinkToFit="1"/>
      <protection locked="0"/>
    </xf>
    <xf numFmtId="0" fontId="3" fillId="0" borderId="0" xfId="0" applyFont="1" applyFill="1" applyAlignment="1">
      <alignment horizontal="left" vertical="center"/>
    </xf>
    <xf numFmtId="1" fontId="34" fillId="0" borderId="178" xfId="40" applyNumberFormat="1" applyFont="1" applyFill="1" applyBorder="1" applyAlignment="1">
      <alignment horizontal="center"/>
    </xf>
    <xf numFmtId="0" fontId="34" fillId="0" borderId="179" xfId="39" applyFont="1" applyFill="1" applyBorder="1" applyAlignment="1" applyProtection="1">
      <alignment horizontal="center"/>
      <protection locked="0"/>
    </xf>
    <xf numFmtId="0" fontId="34" fillId="0" borderId="177" xfId="39" applyFont="1" applyFill="1" applyBorder="1" applyAlignment="1" applyProtection="1">
      <alignment horizontal="center"/>
      <protection locked="0"/>
    </xf>
    <xf numFmtId="1" fontId="44" fillId="0" borderId="178" xfId="40" applyNumberFormat="1" applyFont="1" applyFill="1" applyBorder="1" applyAlignment="1">
      <alignment horizontal="center"/>
    </xf>
    <xf numFmtId="1" fontId="34" fillId="0" borderId="178" xfId="40" applyNumberFormat="1" applyFont="1" applyFill="1" applyBorder="1" applyAlignment="1">
      <alignment horizontal="left"/>
    </xf>
    <xf numFmtId="1" fontId="34" fillId="0" borderId="182" xfId="40" applyNumberFormat="1" applyFont="1" applyFill="1" applyBorder="1" applyAlignment="1">
      <alignment horizontal="left"/>
    </xf>
    <xf numFmtId="1" fontId="34" fillId="0" borderId="178" xfId="40" applyNumberFormat="1" applyFont="1" applyFill="1" applyBorder="1" applyAlignment="1">
      <alignment horizontal="left" vertical="center"/>
    </xf>
    <xf numFmtId="1" fontId="34" fillId="0" borderId="182" xfId="40" applyNumberFormat="1" applyFont="1" applyFill="1" applyBorder="1" applyAlignment="1">
      <alignment horizontal="left" vertical="center"/>
    </xf>
    <xf numFmtId="1" fontId="34" fillId="0" borderId="202" xfId="40" applyNumberFormat="1" applyFont="1" applyBorder="1" applyAlignment="1">
      <alignment horizontal="center"/>
    </xf>
    <xf numFmtId="0" fontId="34" fillId="38" borderId="190" xfId="0" applyFont="1" applyFill="1" applyBorder="1"/>
    <xf numFmtId="1" fontId="34" fillId="38" borderId="178" xfId="40" applyNumberFormat="1" applyFont="1" applyFill="1" applyBorder="1" applyAlignment="1">
      <alignment horizontal="left"/>
    </xf>
    <xf numFmtId="0" fontId="34" fillId="0" borderId="214" xfId="0" applyFont="1" applyFill="1" applyBorder="1"/>
    <xf numFmtId="0" fontId="34" fillId="0" borderId="213" xfId="41" applyFont="1" applyFill="1" applyBorder="1" applyAlignment="1" applyProtection="1">
      <alignment horizontal="center" vertical="center"/>
      <protection locked="0"/>
    </xf>
    <xf numFmtId="0" fontId="34" fillId="0" borderId="216" xfId="0" applyFont="1" applyFill="1" applyBorder="1" applyAlignment="1">
      <alignment horizontal="left"/>
    </xf>
    <xf numFmtId="0" fontId="34" fillId="0" borderId="215" xfId="0" applyFont="1" applyFill="1" applyBorder="1" applyAlignment="1">
      <alignment horizontal="left"/>
    </xf>
    <xf numFmtId="0" fontId="0" fillId="0" borderId="134" xfId="0" applyBorder="1" applyAlignment="1">
      <alignment horizontal="center"/>
    </xf>
    <xf numFmtId="0" fontId="0" fillId="0" borderId="0" xfId="0" applyAlignment="1">
      <alignment horizontal="center"/>
    </xf>
    <xf numFmtId="1" fontId="39" fillId="24" borderId="32" xfId="41" applyNumberFormat="1" applyFont="1" applyFill="1" applyBorder="1" applyAlignment="1" applyProtection="1">
      <alignment horizontal="center" vertical="center"/>
    </xf>
    <xf numFmtId="1" fontId="39" fillId="24" borderId="28" xfId="41" applyNumberFormat="1" applyFont="1" applyFill="1" applyBorder="1" applyAlignment="1" applyProtection="1">
      <alignment horizontal="center" vertical="center"/>
    </xf>
    <xf numFmtId="0" fontId="41" fillId="26" borderId="67" xfId="40" applyFont="1" applyFill="1" applyBorder="1" applyAlignment="1">
      <alignment horizontal="center" vertical="center"/>
    </xf>
    <xf numFmtId="0" fontId="35" fillId="25" borderId="153" xfId="40" applyFont="1" applyFill="1" applyBorder="1" applyAlignment="1" applyProtection="1">
      <alignment horizontal="center" vertical="center"/>
      <protection locked="0"/>
    </xf>
    <xf numFmtId="0" fontId="35" fillId="25" borderId="48" xfId="40" applyFont="1" applyFill="1" applyBorder="1" applyAlignment="1" applyProtection="1">
      <alignment horizontal="center" vertical="center"/>
      <protection locked="0"/>
    </xf>
    <xf numFmtId="0" fontId="41" fillId="24" borderId="98" xfId="41" applyFont="1" applyFill="1" applyBorder="1" applyAlignment="1">
      <alignment horizontal="center" vertical="center"/>
    </xf>
    <xf numFmtId="0" fontId="41" fillId="24" borderId="61" xfId="41" applyFont="1" applyFill="1" applyBorder="1" applyAlignment="1">
      <alignment horizontal="center" vertical="center"/>
    </xf>
    <xf numFmtId="0" fontId="41" fillId="24" borderId="102" xfId="41" applyFont="1" applyFill="1" applyBorder="1" applyAlignment="1">
      <alignment horizontal="center" vertical="center"/>
    </xf>
    <xf numFmtId="0" fontId="38" fillId="24" borderId="10" xfId="41" applyFont="1" applyFill="1" applyBorder="1" applyAlignment="1" applyProtection="1">
      <alignment horizontal="center" textRotation="90"/>
    </xf>
    <xf numFmtId="0" fontId="34" fillId="24" borderId="15" xfId="48" applyFont="1" applyFill="1" applyBorder="1" applyAlignment="1" applyProtection="1">
      <alignment horizontal="center"/>
    </xf>
    <xf numFmtId="0" fontId="38" fillId="24" borderId="11" xfId="41" applyFont="1" applyFill="1" applyBorder="1" applyAlignment="1" applyProtection="1">
      <alignment horizontal="center" textRotation="90"/>
    </xf>
    <xf numFmtId="0" fontId="34" fillId="24" borderId="86" xfId="48" applyFont="1" applyFill="1" applyBorder="1" applyAlignment="1" applyProtection="1">
      <alignment horizontal="center"/>
    </xf>
    <xf numFmtId="0" fontId="24" fillId="0" borderId="0" xfId="0" applyFont="1" applyFill="1" applyAlignment="1">
      <alignment horizontal="center" vertical="center" wrapText="1"/>
    </xf>
    <xf numFmtId="0" fontId="35" fillId="24" borderId="32" xfId="41" applyFont="1" applyFill="1" applyBorder="1" applyAlignment="1" applyProtection="1">
      <alignment horizontal="right" vertical="center" wrapText="1"/>
    </xf>
    <xf numFmtId="0" fontId="35" fillId="24" borderId="135" xfId="41" applyFont="1" applyFill="1" applyBorder="1" applyAlignment="1" applyProtection="1">
      <alignment horizontal="right" vertical="center" wrapText="1"/>
    </xf>
    <xf numFmtId="0" fontId="35" fillId="24" borderId="118" xfId="41" applyFont="1" applyFill="1" applyBorder="1" applyAlignment="1" applyProtection="1">
      <alignment horizontal="right" vertical="center" wrapText="1"/>
    </xf>
    <xf numFmtId="0" fontId="35" fillId="24" borderId="145" xfId="41" applyFont="1" applyFill="1" applyBorder="1" applyAlignment="1" applyProtection="1">
      <alignment horizontal="center"/>
    </xf>
    <xf numFmtId="0" fontId="35" fillId="24" borderId="146" xfId="41" applyFont="1" applyFill="1" applyBorder="1" applyAlignment="1" applyProtection="1">
      <alignment horizontal="center"/>
    </xf>
    <xf numFmtId="0" fontId="35" fillId="24" borderId="147" xfId="41" applyFont="1" applyFill="1" applyBorder="1" applyAlignment="1" applyProtection="1">
      <alignment horizontal="center"/>
    </xf>
    <xf numFmtId="0" fontId="33" fillId="0" borderId="0" xfId="40" applyFont="1" applyFill="1" applyBorder="1" applyAlignment="1" applyProtection="1">
      <alignment horizontal="center" vertical="center"/>
    </xf>
    <xf numFmtId="0" fontId="33" fillId="0" borderId="0" xfId="40" applyFont="1" applyFill="1" applyBorder="1" applyAlignment="1" applyProtection="1">
      <alignment horizontal="center" vertical="center"/>
      <protection locked="0"/>
    </xf>
    <xf numFmtId="0" fontId="33" fillId="0" borderId="60" xfId="40" applyFont="1" applyFill="1" applyBorder="1" applyAlignment="1" applyProtection="1">
      <alignment horizontal="center" vertical="center"/>
    </xf>
    <xf numFmtId="0" fontId="42" fillId="26" borderId="92" xfId="40" applyFont="1" applyFill="1" applyBorder="1" applyAlignment="1" applyProtection="1">
      <alignment horizontal="center" vertical="center" textRotation="90" wrapText="1"/>
    </xf>
    <xf numFmtId="0" fontId="42" fillId="26" borderId="93" xfId="40" applyFont="1" applyFill="1" applyBorder="1" applyAlignment="1" applyProtection="1">
      <alignment horizontal="center" vertical="center" textRotation="90" wrapText="1"/>
    </xf>
    <xf numFmtId="0" fontId="38" fillId="24" borderId="16" xfId="41" applyFont="1" applyFill="1" applyBorder="1" applyAlignment="1" applyProtection="1">
      <alignment horizontal="center"/>
    </xf>
    <xf numFmtId="0" fontId="38" fillId="24" borderId="31" xfId="41" applyFont="1" applyFill="1" applyBorder="1" applyAlignment="1" applyProtection="1">
      <alignment horizontal="center"/>
    </xf>
    <xf numFmtId="0" fontId="34" fillId="24" borderId="55" xfId="48" applyFont="1" applyFill="1" applyBorder="1" applyAlignment="1" applyProtection="1">
      <alignment horizontal="center" vertical="center" wrapText="1"/>
    </xf>
    <xf numFmtId="0" fontId="38" fillId="24" borderId="24" xfId="41" applyFont="1" applyFill="1" applyBorder="1" applyAlignment="1" applyProtection="1">
      <alignment horizontal="center" textRotation="90"/>
    </xf>
    <xf numFmtId="0" fontId="34" fillId="24" borderId="37" xfId="48" applyFont="1" applyFill="1" applyBorder="1" applyAlignment="1" applyProtection="1">
      <alignment horizontal="center"/>
    </xf>
    <xf numFmtId="0" fontId="38" fillId="24" borderId="27" xfId="41" applyFont="1" applyFill="1" applyBorder="1" applyAlignment="1" applyProtection="1">
      <alignment horizontal="center" textRotation="90"/>
    </xf>
    <xf numFmtId="0" fontId="34" fillId="24" borderId="40" xfId="48" applyFont="1" applyFill="1" applyBorder="1" applyAlignment="1" applyProtection="1">
      <alignment horizontal="center"/>
    </xf>
    <xf numFmtId="0" fontId="35" fillId="24" borderId="153" xfId="41" applyFont="1" applyFill="1" applyBorder="1" applyAlignment="1" applyProtection="1">
      <alignment horizontal="center"/>
    </xf>
    <xf numFmtId="0" fontId="35" fillId="24" borderId="48" xfId="41" applyFont="1" applyFill="1" applyBorder="1" applyAlignment="1" applyProtection="1">
      <alignment horizontal="center"/>
    </xf>
    <xf numFmtId="0" fontId="35" fillId="24" borderId="111" xfId="41" applyFont="1" applyFill="1" applyBorder="1" applyAlignment="1" applyProtection="1">
      <alignment horizontal="center"/>
    </xf>
    <xf numFmtId="0" fontId="35" fillId="24" borderId="49" xfId="41" applyFont="1" applyFill="1" applyBorder="1" applyAlignment="1" applyProtection="1">
      <alignment horizontal="center" vertical="center" textRotation="90"/>
    </xf>
    <xf numFmtId="0" fontId="35" fillId="24" borderId="50" xfId="41" applyFont="1" applyFill="1" applyBorder="1" applyAlignment="1" applyProtection="1">
      <alignment horizontal="center" vertical="center" textRotation="90"/>
    </xf>
    <xf numFmtId="0" fontId="35" fillId="24" borderId="51" xfId="41" applyFont="1" applyFill="1" applyBorder="1" applyAlignment="1" applyProtection="1">
      <alignment horizontal="center" vertical="center" textRotation="90"/>
    </xf>
    <xf numFmtId="0" fontId="36" fillId="24" borderId="52" xfId="41" applyFont="1" applyFill="1" applyBorder="1" applyAlignment="1" applyProtection="1">
      <alignment horizontal="center" vertical="center" textRotation="90"/>
    </xf>
    <xf numFmtId="0" fontId="36" fillId="24" borderId="53" xfId="41" applyFont="1" applyFill="1" applyBorder="1" applyAlignment="1" applyProtection="1">
      <alignment horizontal="center" vertical="center" textRotation="90"/>
    </xf>
    <xf numFmtId="0" fontId="36" fillId="24" borderId="54" xfId="41" applyFont="1" applyFill="1" applyBorder="1" applyAlignment="1" applyProtection="1">
      <alignment horizontal="center" vertical="center" textRotation="90"/>
    </xf>
    <xf numFmtId="0" fontId="37" fillId="24" borderId="38" xfId="41" applyFont="1" applyFill="1" applyBorder="1" applyAlignment="1" applyProtection="1">
      <alignment horizontal="center" vertical="center" wrapText="1"/>
    </xf>
    <xf numFmtId="0" fontId="37" fillId="24" borderId="0" xfId="41" applyFont="1" applyFill="1" applyBorder="1" applyAlignment="1" applyProtection="1">
      <alignment horizontal="center" vertical="center" wrapText="1"/>
    </xf>
    <xf numFmtId="0" fontId="34" fillId="24" borderId="48" xfId="48" applyFont="1" applyFill="1" applyBorder="1" applyAlignment="1" applyProtection="1">
      <alignment horizontal="center" vertical="center" wrapText="1"/>
    </xf>
    <xf numFmtId="0" fontId="38" fillId="33" borderId="18" xfId="40" applyFont="1" applyFill="1" applyBorder="1" applyAlignment="1">
      <alignment horizontal="center" vertical="center" wrapText="1"/>
    </xf>
    <xf numFmtId="0" fontId="38" fillId="33" borderId="10" xfId="0" applyFont="1" applyFill="1" applyBorder="1" applyAlignment="1">
      <alignment vertical="center"/>
    </xf>
    <xf numFmtId="0" fontId="40" fillId="33" borderId="164" xfId="40" applyFont="1" applyFill="1" applyBorder="1" applyAlignment="1">
      <alignment horizontal="center"/>
    </xf>
    <xf numFmtId="0" fontId="40" fillId="33" borderId="28" xfId="40" applyFont="1" applyFill="1" applyBorder="1" applyAlignment="1">
      <alignment horizontal="center"/>
    </xf>
    <xf numFmtId="0" fontId="38" fillId="25" borderId="32" xfId="40" applyFont="1" applyFill="1" applyBorder="1" applyAlignment="1">
      <alignment horizontal="center"/>
    </xf>
    <xf numFmtId="0" fontId="38" fillId="25" borderId="166" xfId="40" applyFont="1" applyFill="1" applyBorder="1" applyAlignment="1">
      <alignment horizontal="center"/>
    </xf>
    <xf numFmtId="0" fontId="38" fillId="32" borderId="36" xfId="40" applyFont="1" applyFill="1" applyBorder="1" applyAlignment="1">
      <alignment horizontal="center" vertical="center" wrapText="1"/>
    </xf>
    <xf numFmtId="0" fontId="38" fillId="32" borderId="124" xfId="0" applyFont="1" applyFill="1" applyBorder="1" applyAlignment="1">
      <alignment horizontal="center" vertical="center" wrapText="1"/>
    </xf>
    <xf numFmtId="0" fontId="35" fillId="25" borderId="38" xfId="48" applyFont="1" applyFill="1" applyBorder="1" applyAlignment="1">
      <alignment horizontal="center" vertical="center"/>
    </xf>
    <xf numFmtId="0" fontId="35" fillId="25" borderId="39" xfId="48" applyFont="1" applyFill="1" applyBorder="1" applyAlignment="1">
      <alignment horizontal="center" vertical="center"/>
    </xf>
    <xf numFmtId="0" fontId="35" fillId="25" borderId="17" xfId="48" applyFont="1" applyFill="1" applyBorder="1" applyAlignment="1">
      <alignment horizontal="center" vertical="center"/>
    </xf>
    <xf numFmtId="0" fontId="35" fillId="25" borderId="33" xfId="48" applyFont="1" applyFill="1" applyBorder="1" applyAlignment="1">
      <alignment horizontal="center" vertical="center"/>
    </xf>
    <xf numFmtId="0" fontId="38" fillId="24" borderId="29" xfId="41" applyFont="1" applyFill="1" applyBorder="1" applyAlignment="1" applyProtection="1">
      <alignment horizontal="center"/>
    </xf>
    <xf numFmtId="0" fontId="14" fillId="30" borderId="0" xfId="0" applyFont="1" applyFill="1" applyBorder="1" applyAlignment="1">
      <alignment vertical="center" wrapText="1"/>
    </xf>
    <xf numFmtId="0" fontId="38" fillId="0" borderId="41" xfId="46" applyFont="1" applyFill="1" applyBorder="1" applyAlignment="1" applyProtection="1">
      <alignment horizontal="center" vertical="center"/>
      <protection locked="0"/>
    </xf>
    <xf numFmtId="0" fontId="38" fillId="0" borderId="41" xfId="46" applyFont="1" applyFill="1" applyBorder="1" applyAlignment="1" applyProtection="1">
      <alignment horizontal="center" vertical="center"/>
    </xf>
    <xf numFmtId="0" fontId="38" fillId="0" borderId="41" xfId="46" applyFont="1" applyFill="1" applyBorder="1" applyAlignment="1">
      <alignment horizontal="center" vertical="center"/>
    </xf>
    <xf numFmtId="0" fontId="34" fillId="38" borderId="40" xfId="0" applyFont="1" applyFill="1" applyBorder="1" applyAlignment="1">
      <alignment horizontal="left" vertical="center"/>
    </xf>
    <xf numFmtId="0" fontId="34" fillId="38" borderId="14" xfId="0" applyFont="1" applyFill="1" applyBorder="1" applyAlignment="1">
      <alignment horizontal="center" vertical="center"/>
    </xf>
  </cellXfs>
  <cellStyles count="5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38"/>
    <cellStyle name="Normál 2 2" xfId="47"/>
    <cellStyle name="Normál 3" xfId="48"/>
    <cellStyle name="Normál 4" xfId="49"/>
    <cellStyle name="Normál_bsc_kep_terv_onkorm_szakir" xfId="39"/>
    <cellStyle name="Normál_H_B séma 0323" xfId="40"/>
    <cellStyle name="Normál_H_B séma 0323 2" xfId="41"/>
    <cellStyle name="Normál_Hír 2" xfId="46"/>
    <cellStyle name="Összesen" xfId="42" builtinId="25" customBuiltin="1"/>
    <cellStyle name="Rossz" xfId="43" builtinId="27" customBuiltin="1"/>
    <cellStyle name="Semleges" xfId="44" builtinId="28" customBuiltin="1"/>
    <cellStyle name="Számítás" xfId="45" builtinId="22" customBuiltin="1"/>
  </cellStyles>
  <dxfs count="0"/>
  <tableStyles count="0" defaultTableStyle="TableStyleMedium2" defaultPivotStyle="PivotStyleLight16"/>
  <colors>
    <mruColors>
      <color rgb="FFCCFFCC"/>
      <color rgb="FFFFCC99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61"/>
  <sheetViews>
    <sheetView tabSelected="1" topLeftCell="A124" zoomScale="77" zoomScaleNormal="77" workbookViewId="0">
      <selection activeCell="C161" sqref="C161"/>
    </sheetView>
  </sheetViews>
  <sheetFormatPr defaultColWidth="9" defaultRowHeight="12.75" x14ac:dyDescent="0.2"/>
  <cols>
    <col min="1" max="1" width="14.33203125" customWidth="1"/>
    <col min="3" max="3" width="47.6640625" customWidth="1"/>
    <col min="10" max="10" width="9.1640625" bestFit="1" customWidth="1"/>
    <col min="12" max="14" width="9.1640625" bestFit="1" customWidth="1"/>
    <col min="16" max="18" width="9.1640625" bestFit="1" customWidth="1"/>
    <col min="20" max="22" width="9.1640625" bestFit="1" customWidth="1"/>
    <col min="24" max="25" width="9.1640625" bestFit="1" customWidth="1"/>
    <col min="26" max="26" width="12.6640625" bestFit="1" customWidth="1"/>
    <col min="28" max="28" width="11.1640625" customWidth="1"/>
    <col min="29" max="29" width="15" customWidth="1"/>
    <col min="31" max="31" width="11.1640625" customWidth="1"/>
    <col min="32" max="32" width="67.83203125" bestFit="1" customWidth="1"/>
    <col min="33" max="33" width="49.33203125" bestFit="1" customWidth="1"/>
    <col min="34" max="34" width="8.1640625" customWidth="1"/>
  </cols>
  <sheetData>
    <row r="1" spans="1:35" ht="22.5" x14ac:dyDescent="0.2">
      <c r="A1" s="544" t="s">
        <v>13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9"/>
      <c r="AG1" s="9"/>
    </row>
    <row r="2" spans="1:35" ht="22.5" x14ac:dyDescent="0.2">
      <c r="A2" s="545" t="s">
        <v>108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9"/>
      <c r="AG2" s="9"/>
    </row>
    <row r="3" spans="1:35" ht="22.5" x14ac:dyDescent="0.2">
      <c r="A3" s="545" t="s">
        <v>70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545"/>
      <c r="AF3" s="9"/>
      <c r="AG3" s="9"/>
    </row>
    <row r="4" spans="1:35" ht="23.25" thickBot="1" x14ac:dyDescent="0.25">
      <c r="A4" s="546" t="s">
        <v>136</v>
      </c>
      <c r="B4" s="546"/>
      <c r="C4" s="546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6"/>
      <c r="AC4" s="546"/>
      <c r="AD4" s="546"/>
      <c r="AE4" s="546"/>
      <c r="AF4" s="285"/>
      <c r="AG4" s="9"/>
    </row>
    <row r="5" spans="1:35" ht="14.25" thickTop="1" thickBot="1" x14ac:dyDescent="0.25">
      <c r="A5" s="559" t="s">
        <v>10</v>
      </c>
      <c r="B5" s="562" t="s">
        <v>11</v>
      </c>
      <c r="C5" s="565" t="s">
        <v>12</v>
      </c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1"/>
      <c r="AA5" s="551"/>
      <c r="AB5" s="576" t="s">
        <v>72</v>
      </c>
      <c r="AC5" s="576"/>
      <c r="AD5" s="576"/>
      <c r="AE5" s="577"/>
      <c r="AF5" s="568" t="s">
        <v>58</v>
      </c>
      <c r="AG5" s="574" t="s">
        <v>59</v>
      </c>
      <c r="AH5" s="523"/>
      <c r="AI5" s="524"/>
    </row>
    <row r="6" spans="1:35" x14ac:dyDescent="0.2">
      <c r="A6" s="560"/>
      <c r="B6" s="563"/>
      <c r="C6" s="566"/>
      <c r="D6" s="549" t="s">
        <v>53</v>
      </c>
      <c r="E6" s="549"/>
      <c r="F6" s="549"/>
      <c r="G6" s="550"/>
      <c r="H6" s="549" t="s">
        <v>2</v>
      </c>
      <c r="I6" s="549"/>
      <c r="J6" s="549"/>
      <c r="K6" s="580"/>
      <c r="L6" s="549" t="s">
        <v>57</v>
      </c>
      <c r="M6" s="549"/>
      <c r="N6" s="549"/>
      <c r="O6" s="550"/>
      <c r="P6" s="549" t="s">
        <v>3</v>
      </c>
      <c r="Q6" s="549"/>
      <c r="R6" s="549"/>
      <c r="S6" s="550"/>
      <c r="T6" s="549" t="s">
        <v>54</v>
      </c>
      <c r="U6" s="549"/>
      <c r="V6" s="549"/>
      <c r="W6" s="550"/>
      <c r="X6" s="549" t="s">
        <v>55</v>
      </c>
      <c r="Y6" s="549"/>
      <c r="Z6" s="549"/>
      <c r="AA6" s="550"/>
      <c r="AB6" s="578"/>
      <c r="AC6" s="578"/>
      <c r="AD6" s="578"/>
      <c r="AE6" s="579"/>
      <c r="AF6" s="569"/>
      <c r="AG6" s="575"/>
      <c r="AH6" s="523"/>
      <c r="AI6" s="524"/>
    </row>
    <row r="7" spans="1:35" x14ac:dyDescent="0.2">
      <c r="A7" s="560"/>
      <c r="B7" s="563"/>
      <c r="C7" s="566"/>
      <c r="D7" s="77"/>
      <c r="E7" s="77"/>
      <c r="F7" s="533" t="s">
        <v>9</v>
      </c>
      <c r="G7" s="535" t="s">
        <v>48</v>
      </c>
      <c r="H7" s="77"/>
      <c r="I7" s="77"/>
      <c r="J7" s="533" t="s">
        <v>9</v>
      </c>
      <c r="K7" s="554" t="s">
        <v>48</v>
      </c>
      <c r="L7" s="77"/>
      <c r="M7" s="77"/>
      <c r="N7" s="533" t="s">
        <v>9</v>
      </c>
      <c r="O7" s="535" t="s">
        <v>48</v>
      </c>
      <c r="P7" s="77"/>
      <c r="Q7" s="77"/>
      <c r="R7" s="533" t="s">
        <v>9</v>
      </c>
      <c r="S7" s="552" t="s">
        <v>48</v>
      </c>
      <c r="T7" s="77"/>
      <c r="U7" s="77"/>
      <c r="V7" s="533" t="s">
        <v>9</v>
      </c>
      <c r="W7" s="535" t="s">
        <v>48</v>
      </c>
      <c r="X7" s="77"/>
      <c r="Y7" s="77"/>
      <c r="Z7" s="533" t="s">
        <v>9</v>
      </c>
      <c r="AA7" s="535" t="s">
        <v>48</v>
      </c>
      <c r="AB7" s="78"/>
      <c r="AC7" s="77"/>
      <c r="AD7" s="533" t="s">
        <v>9</v>
      </c>
      <c r="AE7" s="547" t="s">
        <v>36</v>
      </c>
      <c r="AF7" s="569"/>
      <c r="AG7" s="575"/>
      <c r="AH7" s="523"/>
      <c r="AI7" s="524"/>
    </row>
    <row r="8" spans="1:35" ht="137.25" thickBot="1" x14ac:dyDescent="0.25">
      <c r="A8" s="561"/>
      <c r="B8" s="564"/>
      <c r="C8" s="567"/>
      <c r="D8" s="79" t="s">
        <v>98</v>
      </c>
      <c r="E8" s="79" t="s">
        <v>99</v>
      </c>
      <c r="F8" s="534"/>
      <c r="G8" s="536"/>
      <c r="H8" s="79" t="s">
        <v>98</v>
      </c>
      <c r="I8" s="79" t="s">
        <v>99</v>
      </c>
      <c r="J8" s="534"/>
      <c r="K8" s="555"/>
      <c r="L8" s="79" t="s">
        <v>98</v>
      </c>
      <c r="M8" s="79" t="s">
        <v>99</v>
      </c>
      <c r="N8" s="534"/>
      <c r="O8" s="536"/>
      <c r="P8" s="79" t="s">
        <v>98</v>
      </c>
      <c r="Q8" s="79" t="s">
        <v>99</v>
      </c>
      <c r="R8" s="534"/>
      <c r="S8" s="553"/>
      <c r="T8" s="79" t="s">
        <v>98</v>
      </c>
      <c r="U8" s="79" t="s">
        <v>99</v>
      </c>
      <c r="V8" s="534"/>
      <c r="W8" s="536"/>
      <c r="X8" s="79" t="s">
        <v>98</v>
      </c>
      <c r="Y8" s="79" t="s">
        <v>99</v>
      </c>
      <c r="Z8" s="534"/>
      <c r="AA8" s="536"/>
      <c r="AB8" s="80" t="s">
        <v>51</v>
      </c>
      <c r="AC8" s="79" t="s">
        <v>51</v>
      </c>
      <c r="AD8" s="534"/>
      <c r="AE8" s="548"/>
      <c r="AF8" s="569"/>
      <c r="AG8" s="575"/>
      <c r="AH8" s="96"/>
    </row>
    <row r="9" spans="1:35" s="2" customFormat="1" ht="15.75" customHeight="1" thickBot="1" x14ac:dyDescent="0.3">
      <c r="A9" s="58"/>
      <c r="B9" s="59"/>
      <c r="C9" s="60" t="s">
        <v>49</v>
      </c>
      <c r="D9" s="72"/>
      <c r="E9" s="72"/>
      <c r="F9" s="72"/>
      <c r="G9" s="73"/>
      <c r="H9" s="72"/>
      <c r="I9" s="72"/>
      <c r="J9" s="72"/>
      <c r="K9" s="73"/>
      <c r="L9" s="72"/>
      <c r="M9" s="72"/>
      <c r="N9" s="72"/>
      <c r="O9" s="73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3"/>
      <c r="AB9" s="81"/>
      <c r="AC9" s="82"/>
      <c r="AD9" s="82"/>
      <c r="AE9" s="83"/>
      <c r="AF9" s="570"/>
      <c r="AG9" s="571"/>
      <c r="AH9" s="286"/>
    </row>
    <row r="10" spans="1:35" s="87" customFormat="1" ht="15.75" x14ac:dyDescent="0.2">
      <c r="A10" s="61" t="s">
        <v>2</v>
      </c>
      <c r="B10" s="86"/>
      <c r="C10" s="62" t="s">
        <v>73</v>
      </c>
      <c r="D10" s="63"/>
      <c r="E10" s="63"/>
      <c r="F10" s="64"/>
      <c r="G10" s="66"/>
      <c r="H10" s="63"/>
      <c r="I10" s="63"/>
      <c r="J10" s="64"/>
      <c r="K10" s="66"/>
      <c r="L10" s="63"/>
      <c r="M10" s="63"/>
      <c r="N10" s="64"/>
      <c r="O10" s="66"/>
      <c r="P10" s="63"/>
      <c r="Q10" s="63"/>
      <c r="R10" s="64"/>
      <c r="S10" s="84"/>
      <c r="T10" s="85"/>
      <c r="U10" s="63"/>
      <c r="V10" s="64"/>
      <c r="W10" s="66"/>
      <c r="X10" s="63"/>
      <c r="Y10" s="63"/>
      <c r="Z10" s="64"/>
      <c r="AA10" s="65"/>
      <c r="AB10" s="67"/>
      <c r="AC10" s="67"/>
      <c r="AD10" s="284"/>
      <c r="AE10" s="68"/>
      <c r="AF10" s="572"/>
      <c r="AG10" s="573"/>
    </row>
    <row r="11" spans="1:35" ht="15" x14ac:dyDescent="0.2">
      <c r="A11" s="183"/>
      <c r="B11" s="420"/>
      <c r="C11" s="184"/>
      <c r="D11" s="142"/>
      <c r="E11" s="143"/>
      <c r="F11" s="144"/>
      <c r="G11" s="146"/>
      <c r="H11" s="142"/>
      <c r="I11" s="143"/>
      <c r="J11" s="144"/>
      <c r="K11" s="145"/>
      <c r="L11" s="143"/>
      <c r="M11" s="143"/>
      <c r="N11" s="144"/>
      <c r="O11" s="146"/>
      <c r="P11" s="142"/>
      <c r="Q11" s="143"/>
      <c r="R11" s="144"/>
      <c r="S11" s="145"/>
      <c r="T11" s="143"/>
      <c r="U11" s="143"/>
      <c r="V11" s="144"/>
      <c r="W11" s="146"/>
      <c r="X11" s="142"/>
      <c r="Y11" s="143"/>
      <c r="Z11" s="144"/>
      <c r="AA11" s="146"/>
      <c r="AB11" s="147"/>
      <c r="AC11" s="148"/>
      <c r="AD11" s="147"/>
      <c r="AE11" s="48"/>
      <c r="AF11" s="10"/>
      <c r="AG11" s="292"/>
    </row>
    <row r="12" spans="1:35" x14ac:dyDescent="0.2">
      <c r="A12" s="385" t="s">
        <v>286</v>
      </c>
      <c r="B12" s="386" t="s">
        <v>1</v>
      </c>
      <c r="C12" s="387" t="s">
        <v>287</v>
      </c>
      <c r="D12" s="388" t="s">
        <v>37</v>
      </c>
      <c r="E12" s="389">
        <v>14</v>
      </c>
      <c r="F12" s="390">
        <v>2</v>
      </c>
      <c r="G12" s="391" t="s">
        <v>39</v>
      </c>
      <c r="H12" s="142" t="s">
        <v>37</v>
      </c>
      <c r="I12" s="143" t="s">
        <v>37</v>
      </c>
      <c r="J12" s="144"/>
      <c r="K12" s="145"/>
      <c r="L12" s="143"/>
      <c r="M12" s="143"/>
      <c r="N12" s="144"/>
      <c r="O12" s="146"/>
      <c r="P12" s="142" t="s">
        <v>37</v>
      </c>
      <c r="Q12" s="143" t="s">
        <v>37</v>
      </c>
      <c r="R12" s="144"/>
      <c r="S12" s="145"/>
      <c r="T12" s="143" t="s">
        <v>37</v>
      </c>
      <c r="U12" s="143" t="s">
        <v>37</v>
      </c>
      <c r="V12" s="144"/>
      <c r="W12" s="146"/>
      <c r="X12" s="142" t="s">
        <v>37</v>
      </c>
      <c r="Y12" s="143" t="s">
        <v>37</v>
      </c>
      <c r="Z12" s="144"/>
      <c r="AA12" s="146"/>
      <c r="AB12" s="147">
        <f t="shared" ref="AB12:AD33" si="0">SUM(D12,H12,L12,P12,T12,X12)</f>
        <v>0</v>
      </c>
      <c r="AC12" s="148">
        <f t="shared" si="0"/>
        <v>14</v>
      </c>
      <c r="AD12" s="147">
        <f t="shared" ref="AD12:AD34" si="1">IF(J12+F12+N12+R12+V12+Z12=0,"",J12+F12+N12+R12+V12+Z12)</f>
        <v>2</v>
      </c>
      <c r="AE12" s="48">
        <f t="shared" ref="AE12:AE34" si="2">SUM(AB12,AC12)</f>
        <v>14</v>
      </c>
      <c r="AF12" s="430" t="s">
        <v>118</v>
      </c>
      <c r="AG12" s="431" t="s">
        <v>348</v>
      </c>
    </row>
    <row r="13" spans="1:35" x14ac:dyDescent="0.2">
      <c r="A13" s="183" t="s">
        <v>295</v>
      </c>
      <c r="B13" s="386" t="s">
        <v>1</v>
      </c>
      <c r="C13" s="184" t="s">
        <v>294</v>
      </c>
      <c r="D13" s="388"/>
      <c r="E13" s="389">
        <v>24</v>
      </c>
      <c r="F13" s="390">
        <v>3</v>
      </c>
      <c r="G13" s="391" t="s">
        <v>38</v>
      </c>
      <c r="H13" s="142" t="s">
        <v>37</v>
      </c>
      <c r="I13" s="143" t="s">
        <v>37</v>
      </c>
      <c r="J13" s="144"/>
      <c r="K13" s="145"/>
      <c r="L13" s="143"/>
      <c r="M13" s="143"/>
      <c r="N13" s="144"/>
      <c r="O13" s="146"/>
      <c r="P13" s="151" t="s">
        <v>37</v>
      </c>
      <c r="Q13" s="143" t="s">
        <v>37</v>
      </c>
      <c r="R13" s="144"/>
      <c r="S13" s="145"/>
      <c r="T13" s="143" t="s">
        <v>37</v>
      </c>
      <c r="U13" s="143" t="s">
        <v>37</v>
      </c>
      <c r="V13" s="144"/>
      <c r="W13" s="146"/>
      <c r="X13" s="142" t="s">
        <v>37</v>
      </c>
      <c r="Y13" s="143" t="s">
        <v>37</v>
      </c>
      <c r="Z13" s="144"/>
      <c r="AA13" s="152"/>
      <c r="AB13" s="153">
        <f t="shared" si="0"/>
        <v>0</v>
      </c>
      <c r="AC13" s="148">
        <f t="shared" si="0"/>
        <v>24</v>
      </c>
      <c r="AD13" s="147">
        <f t="shared" si="1"/>
        <v>3</v>
      </c>
      <c r="AE13" s="48">
        <f t="shared" si="2"/>
        <v>24</v>
      </c>
      <c r="AF13" s="430" t="s">
        <v>131</v>
      </c>
      <c r="AG13" s="431" t="s">
        <v>349</v>
      </c>
    </row>
    <row r="14" spans="1:35" s="6" customFormat="1" ht="15.75" customHeight="1" x14ac:dyDescent="0.2">
      <c r="A14" s="424" t="s">
        <v>66</v>
      </c>
      <c r="B14" s="425" t="s">
        <v>1</v>
      </c>
      <c r="C14" s="488" t="s">
        <v>63</v>
      </c>
      <c r="D14" s="158"/>
      <c r="E14" s="158"/>
      <c r="F14" s="159"/>
      <c r="G14" s="160"/>
      <c r="H14" s="161"/>
      <c r="I14" s="158">
        <v>8</v>
      </c>
      <c r="J14" s="159">
        <v>2</v>
      </c>
      <c r="K14" s="162" t="s">
        <v>38</v>
      </c>
      <c r="L14" s="158"/>
      <c r="M14" s="158"/>
      <c r="N14" s="159"/>
      <c r="O14" s="163"/>
      <c r="P14" s="164"/>
      <c r="Q14" s="158"/>
      <c r="R14" s="159"/>
      <c r="S14" s="162"/>
      <c r="T14" s="158"/>
      <c r="U14" s="158"/>
      <c r="V14" s="165"/>
      <c r="W14" s="166"/>
      <c r="X14" s="161"/>
      <c r="Y14" s="158"/>
      <c r="Z14" s="165"/>
      <c r="AA14" s="167"/>
      <c r="AB14" s="168">
        <f t="shared" si="0"/>
        <v>0</v>
      </c>
      <c r="AC14" s="168">
        <f t="shared" si="0"/>
        <v>8</v>
      </c>
      <c r="AD14" s="169">
        <f t="shared" si="0"/>
        <v>2</v>
      </c>
      <c r="AE14" s="11">
        <f t="shared" si="2"/>
        <v>8</v>
      </c>
      <c r="AF14" s="434" t="s">
        <v>386</v>
      </c>
      <c r="AG14" s="431" t="s">
        <v>119</v>
      </c>
    </row>
    <row r="15" spans="1:35" s="6" customFormat="1" ht="15.75" customHeight="1" x14ac:dyDescent="0.2">
      <c r="A15" s="489" t="s">
        <v>110</v>
      </c>
      <c r="B15" s="426" t="s">
        <v>1</v>
      </c>
      <c r="C15" s="490" t="s">
        <v>64</v>
      </c>
      <c r="D15" s="158"/>
      <c r="E15" s="158"/>
      <c r="F15" s="170"/>
      <c r="G15" s="160"/>
      <c r="H15" s="171"/>
      <c r="I15" s="158">
        <v>8</v>
      </c>
      <c r="J15" s="170">
        <v>2</v>
      </c>
      <c r="K15" s="162" t="s">
        <v>38</v>
      </c>
      <c r="L15" s="158"/>
      <c r="M15" s="158"/>
      <c r="N15" s="170"/>
      <c r="O15" s="163"/>
      <c r="P15" s="164"/>
      <c r="Q15" s="158"/>
      <c r="R15" s="170"/>
      <c r="S15" s="162"/>
      <c r="T15" s="158"/>
      <c r="U15" s="158"/>
      <c r="V15" s="165"/>
      <c r="W15" s="166"/>
      <c r="X15" s="161"/>
      <c r="Y15" s="158"/>
      <c r="Z15" s="165"/>
      <c r="AA15" s="167"/>
      <c r="AB15" s="168">
        <f t="shared" si="0"/>
        <v>0</v>
      </c>
      <c r="AC15" s="168">
        <f t="shared" si="0"/>
        <v>8</v>
      </c>
      <c r="AD15" s="169">
        <f t="shared" si="0"/>
        <v>2</v>
      </c>
      <c r="AE15" s="11">
        <f t="shared" si="2"/>
        <v>8</v>
      </c>
      <c r="AF15" s="430" t="s">
        <v>129</v>
      </c>
      <c r="AG15" s="431" t="s">
        <v>130</v>
      </c>
    </row>
    <row r="16" spans="1:35" s="6" customFormat="1" ht="15.75" customHeight="1" x14ac:dyDescent="0.2">
      <c r="A16" s="424" t="s">
        <v>67</v>
      </c>
      <c r="B16" s="425" t="s">
        <v>1</v>
      </c>
      <c r="C16" s="490" t="s">
        <v>65</v>
      </c>
      <c r="D16" s="158"/>
      <c r="E16" s="158"/>
      <c r="F16" s="170"/>
      <c r="G16" s="160"/>
      <c r="H16" s="158"/>
      <c r="I16" s="158">
        <v>16</v>
      </c>
      <c r="J16" s="170">
        <v>5</v>
      </c>
      <c r="K16" s="160" t="s">
        <v>38</v>
      </c>
      <c r="L16" s="158"/>
      <c r="M16" s="158"/>
      <c r="N16" s="170"/>
      <c r="O16" s="163"/>
      <c r="P16" s="164"/>
      <c r="Q16" s="158"/>
      <c r="R16" s="170"/>
      <c r="S16" s="162"/>
      <c r="T16" s="158"/>
      <c r="U16" s="158"/>
      <c r="V16" s="165"/>
      <c r="W16" s="166"/>
      <c r="X16" s="161"/>
      <c r="Y16" s="158"/>
      <c r="Z16" s="165"/>
      <c r="AA16" s="167"/>
      <c r="AB16" s="168">
        <f t="shared" si="0"/>
        <v>0</v>
      </c>
      <c r="AC16" s="168">
        <f t="shared" si="0"/>
        <v>16</v>
      </c>
      <c r="AD16" s="169">
        <f t="shared" si="0"/>
        <v>5</v>
      </c>
      <c r="AE16" s="11">
        <f t="shared" si="2"/>
        <v>16</v>
      </c>
      <c r="AF16" s="430" t="s">
        <v>120</v>
      </c>
      <c r="AG16" s="431" t="s">
        <v>121</v>
      </c>
    </row>
    <row r="17" spans="1:33" s="6" customFormat="1" ht="15.75" customHeight="1" x14ac:dyDescent="0.2">
      <c r="A17" s="424" t="s">
        <v>304</v>
      </c>
      <c r="B17" s="425" t="s">
        <v>1</v>
      </c>
      <c r="C17" s="427" t="s">
        <v>62</v>
      </c>
      <c r="D17" s="161"/>
      <c r="E17" s="158"/>
      <c r="F17" s="170"/>
      <c r="G17" s="160"/>
      <c r="H17" s="428"/>
      <c r="I17" s="158"/>
      <c r="J17" s="170"/>
      <c r="K17" s="162"/>
      <c r="L17" s="158"/>
      <c r="M17" s="158"/>
      <c r="N17" s="170"/>
      <c r="O17" s="163"/>
      <c r="P17" s="164"/>
      <c r="Q17" s="158"/>
      <c r="R17" s="170"/>
      <c r="S17" s="162"/>
      <c r="T17" s="158"/>
      <c r="U17" s="158"/>
      <c r="V17" s="165"/>
      <c r="W17" s="429"/>
      <c r="X17" s="164">
        <v>4</v>
      </c>
      <c r="Y17" s="158">
        <v>4</v>
      </c>
      <c r="Z17" s="165">
        <v>2</v>
      </c>
      <c r="AA17" s="167" t="s">
        <v>39</v>
      </c>
      <c r="AB17" s="168">
        <f t="shared" si="0"/>
        <v>4</v>
      </c>
      <c r="AC17" s="168">
        <f t="shared" si="0"/>
        <v>4</v>
      </c>
      <c r="AD17" s="169">
        <f t="shared" si="0"/>
        <v>2</v>
      </c>
      <c r="AE17" s="11">
        <f t="shared" si="2"/>
        <v>8</v>
      </c>
      <c r="AF17" s="430" t="s">
        <v>120</v>
      </c>
      <c r="AG17" s="431" t="s">
        <v>121</v>
      </c>
    </row>
    <row r="18" spans="1:33" s="7" customFormat="1" x14ac:dyDescent="0.2">
      <c r="A18" s="385" t="s">
        <v>305</v>
      </c>
      <c r="B18" s="386" t="s">
        <v>1</v>
      </c>
      <c r="C18" s="387" t="s">
        <v>306</v>
      </c>
      <c r="D18" s="404">
        <v>8</v>
      </c>
      <c r="E18" s="405">
        <v>4</v>
      </c>
      <c r="F18" s="390">
        <v>3</v>
      </c>
      <c r="G18" s="406" t="s">
        <v>1</v>
      </c>
      <c r="H18" s="404"/>
      <c r="I18" s="405"/>
      <c r="J18" s="390"/>
      <c r="K18" s="407"/>
      <c r="L18" s="404"/>
      <c r="M18" s="405"/>
      <c r="N18" s="390"/>
      <c r="O18" s="406"/>
      <c r="P18" s="404"/>
      <c r="Q18" s="405"/>
      <c r="R18" s="390"/>
      <c r="S18" s="407"/>
      <c r="T18" s="405"/>
      <c r="U18" s="405"/>
      <c r="V18" s="390"/>
      <c r="W18" s="406"/>
      <c r="X18" s="404"/>
      <c r="Y18" s="405"/>
      <c r="Z18" s="390"/>
      <c r="AA18" s="406"/>
      <c r="AB18" s="147">
        <f t="shared" si="0"/>
        <v>8</v>
      </c>
      <c r="AC18" s="148">
        <f t="shared" si="0"/>
        <v>4</v>
      </c>
      <c r="AD18" s="147">
        <f t="shared" si="1"/>
        <v>3</v>
      </c>
      <c r="AE18" s="48">
        <f t="shared" si="2"/>
        <v>12</v>
      </c>
      <c r="AF18" s="430" t="s">
        <v>122</v>
      </c>
      <c r="AG18" s="432" t="s">
        <v>123</v>
      </c>
    </row>
    <row r="19" spans="1:33" x14ac:dyDescent="0.2">
      <c r="A19" s="417" t="s">
        <v>316</v>
      </c>
      <c r="B19" s="393" t="s">
        <v>1</v>
      </c>
      <c r="C19" s="387" t="s">
        <v>68</v>
      </c>
      <c r="D19" s="404"/>
      <c r="E19" s="405"/>
      <c r="F19" s="390"/>
      <c r="G19" s="406"/>
      <c r="H19" s="404">
        <v>8</v>
      </c>
      <c r="I19" s="405"/>
      <c r="J19" s="390">
        <v>2</v>
      </c>
      <c r="K19" s="407" t="s">
        <v>1</v>
      </c>
      <c r="L19" s="405"/>
      <c r="M19" s="405"/>
      <c r="N19" s="390"/>
      <c r="O19" s="406"/>
      <c r="P19" s="404"/>
      <c r="Q19" s="405"/>
      <c r="R19" s="390"/>
      <c r="S19" s="407"/>
      <c r="T19" s="405"/>
      <c r="U19" s="405"/>
      <c r="V19" s="390"/>
      <c r="W19" s="406"/>
      <c r="X19" s="404"/>
      <c r="Y19" s="405"/>
      <c r="Z19" s="390"/>
      <c r="AA19" s="406"/>
      <c r="AB19" s="147">
        <f t="shared" si="0"/>
        <v>8</v>
      </c>
      <c r="AC19" s="148">
        <f t="shared" si="0"/>
        <v>0</v>
      </c>
      <c r="AD19" s="147">
        <f t="shared" si="1"/>
        <v>2</v>
      </c>
      <c r="AE19" s="48">
        <f t="shared" si="2"/>
        <v>8</v>
      </c>
      <c r="AF19" s="430" t="s">
        <v>124</v>
      </c>
      <c r="AG19" s="431" t="s">
        <v>125</v>
      </c>
    </row>
    <row r="20" spans="1:33" s="1" customFormat="1" ht="15.75" customHeight="1" x14ac:dyDescent="0.2">
      <c r="A20" s="401" t="s">
        <v>378</v>
      </c>
      <c r="B20" s="402" t="s">
        <v>1</v>
      </c>
      <c r="C20" s="387" t="s">
        <v>374</v>
      </c>
      <c r="D20" s="389" t="s">
        <v>37</v>
      </c>
      <c r="E20" s="389">
        <v>16</v>
      </c>
      <c r="F20" s="390">
        <v>3</v>
      </c>
      <c r="G20" s="146" t="s">
        <v>111</v>
      </c>
      <c r="H20" s="143"/>
      <c r="I20" s="143"/>
      <c r="J20" s="144"/>
      <c r="K20" s="145"/>
      <c r="L20" s="143"/>
      <c r="M20" s="143"/>
      <c r="N20" s="144"/>
      <c r="O20" s="154"/>
      <c r="P20" s="155"/>
      <c r="Q20" s="156"/>
      <c r="R20" s="144"/>
      <c r="S20" s="145"/>
      <c r="T20" s="143"/>
      <c r="U20" s="143"/>
      <c r="V20" s="149"/>
      <c r="W20" s="157"/>
      <c r="X20" s="143"/>
      <c r="Y20" s="143"/>
      <c r="Z20" s="144"/>
      <c r="AA20" s="152"/>
      <c r="AB20" s="153">
        <f t="shared" ref="AB20" si="3">SUM(D20,H20,L20,P20,T20,X20)</f>
        <v>0</v>
      </c>
      <c r="AC20" s="148">
        <f t="shared" ref="AC20" si="4">SUM(E20,I20,M20,Q20,U20,Y20)</f>
        <v>16</v>
      </c>
      <c r="AD20" s="147">
        <f t="shared" ref="AD20" si="5">SUM(F20,J20,N20,R20,V20,Z20)</f>
        <v>3</v>
      </c>
      <c r="AE20" s="48">
        <f t="shared" ref="AE20" si="6">SUM(AB20,AC20)</f>
        <v>16</v>
      </c>
      <c r="AF20" s="430" t="s">
        <v>126</v>
      </c>
      <c r="AG20" s="432" t="s">
        <v>350</v>
      </c>
    </row>
    <row r="21" spans="1:33" x14ac:dyDescent="0.2">
      <c r="A21" s="183" t="s">
        <v>379</v>
      </c>
      <c r="B21" s="393" t="s">
        <v>1</v>
      </c>
      <c r="C21" s="403" t="s">
        <v>375</v>
      </c>
      <c r="D21" s="389"/>
      <c r="E21" s="143"/>
      <c r="F21" s="172"/>
      <c r="G21" s="173"/>
      <c r="H21" s="142"/>
      <c r="I21" s="143">
        <v>16</v>
      </c>
      <c r="J21" s="172">
        <v>3</v>
      </c>
      <c r="K21" s="174" t="s">
        <v>111</v>
      </c>
      <c r="L21" s="143"/>
      <c r="M21" s="143"/>
      <c r="N21" s="172"/>
      <c r="O21" s="173"/>
      <c r="P21" s="142"/>
      <c r="Q21" s="143"/>
      <c r="R21" s="172"/>
      <c r="S21" s="174"/>
      <c r="T21" s="143"/>
      <c r="U21" s="143"/>
      <c r="V21" s="172"/>
      <c r="W21" s="173"/>
      <c r="X21" s="142"/>
      <c r="Y21" s="143"/>
      <c r="Z21" s="172"/>
      <c r="AA21" s="173"/>
      <c r="AB21" s="147">
        <f t="shared" si="0"/>
        <v>0</v>
      </c>
      <c r="AC21" s="148">
        <f t="shared" si="0"/>
        <v>16</v>
      </c>
      <c r="AD21" s="175">
        <f t="shared" si="1"/>
        <v>3</v>
      </c>
      <c r="AE21" s="48">
        <f t="shared" si="2"/>
        <v>16</v>
      </c>
      <c r="AF21" s="433" t="s">
        <v>127</v>
      </c>
      <c r="AG21" s="432" t="s">
        <v>128</v>
      </c>
    </row>
    <row r="22" spans="1:33" x14ac:dyDescent="0.2">
      <c r="A22" s="183" t="s">
        <v>380</v>
      </c>
      <c r="B22" s="393" t="s">
        <v>1</v>
      </c>
      <c r="C22" s="403" t="s">
        <v>376</v>
      </c>
      <c r="D22" s="389"/>
      <c r="E22" s="143"/>
      <c r="F22" s="172"/>
      <c r="G22" s="173"/>
      <c r="H22" s="142"/>
      <c r="I22" s="143"/>
      <c r="J22" s="172"/>
      <c r="K22" s="174"/>
      <c r="L22" s="143"/>
      <c r="M22" s="143">
        <v>12</v>
      </c>
      <c r="N22" s="172">
        <v>2</v>
      </c>
      <c r="O22" s="173" t="s">
        <v>111</v>
      </c>
      <c r="P22" s="142"/>
      <c r="Q22" s="143"/>
      <c r="R22" s="172"/>
      <c r="S22" s="174"/>
      <c r="T22" s="143"/>
      <c r="U22" s="143"/>
      <c r="V22" s="172"/>
      <c r="W22" s="173"/>
      <c r="X22" s="142"/>
      <c r="Y22" s="143"/>
      <c r="Z22" s="172"/>
      <c r="AA22" s="173"/>
      <c r="AB22" s="147">
        <f t="shared" si="0"/>
        <v>0</v>
      </c>
      <c r="AC22" s="148">
        <f t="shared" si="0"/>
        <v>12</v>
      </c>
      <c r="AD22" s="175">
        <f t="shared" si="1"/>
        <v>2</v>
      </c>
      <c r="AE22" s="48">
        <f t="shared" si="2"/>
        <v>12</v>
      </c>
      <c r="AF22" s="430" t="s">
        <v>129</v>
      </c>
      <c r="AG22" s="431" t="s">
        <v>130</v>
      </c>
    </row>
    <row r="23" spans="1:33" x14ac:dyDescent="0.2">
      <c r="A23" s="183" t="s">
        <v>381</v>
      </c>
      <c r="B23" s="393" t="s">
        <v>1</v>
      </c>
      <c r="C23" s="403" t="s">
        <v>377</v>
      </c>
      <c r="D23" s="389"/>
      <c r="E23" s="143"/>
      <c r="F23" s="172"/>
      <c r="G23" s="173"/>
      <c r="H23" s="142"/>
      <c r="I23" s="143"/>
      <c r="J23" s="172"/>
      <c r="K23" s="174"/>
      <c r="L23" s="143"/>
      <c r="M23" s="143"/>
      <c r="N23" s="172"/>
      <c r="O23" s="173"/>
      <c r="P23" s="142"/>
      <c r="Q23" s="143">
        <v>12</v>
      </c>
      <c r="R23" s="172">
        <v>2</v>
      </c>
      <c r="S23" s="174" t="s">
        <v>111</v>
      </c>
      <c r="T23" s="143"/>
      <c r="U23" s="143"/>
      <c r="V23" s="172"/>
      <c r="W23" s="173"/>
      <c r="X23" s="142"/>
      <c r="Y23" s="143"/>
      <c r="Z23" s="172"/>
      <c r="AA23" s="173"/>
      <c r="AB23" s="147">
        <f t="shared" si="0"/>
        <v>0</v>
      </c>
      <c r="AC23" s="148">
        <f t="shared" si="0"/>
        <v>12</v>
      </c>
      <c r="AD23" s="175">
        <f t="shared" si="1"/>
        <v>2</v>
      </c>
      <c r="AE23" s="48">
        <f t="shared" si="2"/>
        <v>12</v>
      </c>
      <c r="AF23" s="430" t="s">
        <v>129</v>
      </c>
      <c r="AG23" s="431" t="s">
        <v>130</v>
      </c>
    </row>
    <row r="24" spans="1:33" x14ac:dyDescent="0.2">
      <c r="A24" s="392" t="s">
        <v>288</v>
      </c>
      <c r="B24" s="393" t="s">
        <v>1</v>
      </c>
      <c r="C24" s="387" t="s">
        <v>24</v>
      </c>
      <c r="D24" s="388" t="s">
        <v>37</v>
      </c>
      <c r="E24" s="389">
        <v>8</v>
      </c>
      <c r="F24" s="390">
        <v>2</v>
      </c>
      <c r="G24" s="391" t="s">
        <v>39</v>
      </c>
      <c r="H24" s="142" t="s">
        <v>37</v>
      </c>
      <c r="I24" s="143" t="s">
        <v>37</v>
      </c>
      <c r="J24" s="144"/>
      <c r="K24" s="145"/>
      <c r="L24" s="143" t="s">
        <v>37</v>
      </c>
      <c r="M24" s="143" t="s">
        <v>37</v>
      </c>
      <c r="N24" s="144"/>
      <c r="O24" s="146"/>
      <c r="P24" s="142" t="s">
        <v>37</v>
      </c>
      <c r="Q24" s="143" t="s">
        <v>37</v>
      </c>
      <c r="R24" s="144"/>
      <c r="S24" s="145"/>
      <c r="T24" s="143" t="s">
        <v>37</v>
      </c>
      <c r="U24" s="143" t="s">
        <v>37</v>
      </c>
      <c r="V24" s="149"/>
      <c r="W24" s="150"/>
      <c r="X24" s="142" t="s">
        <v>37</v>
      </c>
      <c r="Y24" s="143" t="s">
        <v>37</v>
      </c>
      <c r="Z24" s="144"/>
      <c r="AA24" s="146"/>
      <c r="AB24" s="147">
        <f t="shared" ref="AB24" si="7">SUM(D24,H24,L24,P24,T24,X24)</f>
        <v>0</v>
      </c>
      <c r="AC24" s="148">
        <f t="shared" ref="AC24" si="8">SUM(E24,I24,M24,Q24,U24,Y24)</f>
        <v>8</v>
      </c>
      <c r="AD24" s="147">
        <f t="shared" ref="AD24" si="9">IF(J24+F24+N24+R24+V24+Z24=0,"",J24+F24+N24+R24+V24+Z24)</f>
        <v>2</v>
      </c>
      <c r="AE24" s="48">
        <f t="shared" ref="AE24" si="10">SUM(AB24,AC24)</f>
        <v>8</v>
      </c>
      <c r="AF24" s="430" t="s">
        <v>129</v>
      </c>
      <c r="AG24" s="431" t="s">
        <v>130</v>
      </c>
    </row>
    <row r="25" spans="1:33" s="1" customFormat="1" ht="15.75" customHeight="1" x14ac:dyDescent="0.2">
      <c r="A25" s="183" t="s">
        <v>289</v>
      </c>
      <c r="B25" s="393" t="s">
        <v>1</v>
      </c>
      <c r="C25" s="394" t="s">
        <v>25</v>
      </c>
      <c r="D25" s="395"/>
      <c r="E25" s="396"/>
      <c r="F25" s="397"/>
      <c r="G25" s="398"/>
      <c r="H25" s="399"/>
      <c r="I25" s="396">
        <v>8</v>
      </c>
      <c r="J25" s="397">
        <v>2</v>
      </c>
      <c r="K25" s="400" t="s">
        <v>39</v>
      </c>
      <c r="L25" s="177"/>
      <c r="M25" s="177"/>
      <c r="N25" s="178"/>
      <c r="O25" s="154"/>
      <c r="P25" s="181"/>
      <c r="Q25" s="156"/>
      <c r="R25" s="182"/>
      <c r="S25" s="179"/>
      <c r="T25" s="156"/>
      <c r="U25" s="143"/>
      <c r="V25" s="149"/>
      <c r="W25" s="157"/>
      <c r="X25" s="143"/>
      <c r="Y25" s="143"/>
      <c r="Z25" s="144"/>
      <c r="AA25" s="152"/>
      <c r="AB25" s="153">
        <f t="shared" si="0"/>
        <v>0</v>
      </c>
      <c r="AC25" s="148">
        <f t="shared" si="0"/>
        <v>8</v>
      </c>
      <c r="AD25" s="147">
        <f t="shared" si="0"/>
        <v>2</v>
      </c>
      <c r="AE25" s="48">
        <f t="shared" si="2"/>
        <v>8</v>
      </c>
      <c r="AF25" s="430" t="s">
        <v>131</v>
      </c>
      <c r="AG25" s="431" t="s">
        <v>351</v>
      </c>
    </row>
    <row r="26" spans="1:33" s="1" customFormat="1" ht="15.75" customHeight="1" x14ac:dyDescent="0.2">
      <c r="A26" s="183" t="s">
        <v>290</v>
      </c>
      <c r="B26" s="393" t="s">
        <v>1</v>
      </c>
      <c r="C26" s="394" t="s">
        <v>26</v>
      </c>
      <c r="D26" s="176"/>
      <c r="E26" s="177"/>
      <c r="F26" s="178"/>
      <c r="G26" s="179"/>
      <c r="H26" s="156"/>
      <c r="I26" s="177"/>
      <c r="J26" s="178"/>
      <c r="K26" s="180"/>
      <c r="L26" s="177"/>
      <c r="M26" s="177">
        <v>8</v>
      </c>
      <c r="N26" s="178">
        <v>2</v>
      </c>
      <c r="O26" s="154" t="s">
        <v>39</v>
      </c>
      <c r="P26" s="181"/>
      <c r="Q26" s="156"/>
      <c r="R26" s="182"/>
      <c r="S26" s="179"/>
      <c r="T26" s="156"/>
      <c r="U26" s="143"/>
      <c r="V26" s="149"/>
      <c r="W26" s="157"/>
      <c r="X26" s="143"/>
      <c r="Y26" s="143"/>
      <c r="Z26" s="144"/>
      <c r="AA26" s="152"/>
      <c r="AB26" s="153">
        <f t="shared" si="0"/>
        <v>0</v>
      </c>
      <c r="AC26" s="148">
        <f t="shared" si="0"/>
        <v>8</v>
      </c>
      <c r="AD26" s="147">
        <f t="shared" si="0"/>
        <v>2</v>
      </c>
      <c r="AE26" s="48">
        <f t="shared" si="2"/>
        <v>8</v>
      </c>
      <c r="AF26" s="430" t="s">
        <v>131</v>
      </c>
      <c r="AG26" s="431" t="s">
        <v>351</v>
      </c>
    </row>
    <row r="27" spans="1:33" s="1" customFormat="1" ht="15.75" customHeight="1" x14ac:dyDescent="0.2">
      <c r="A27" s="183" t="s">
        <v>291</v>
      </c>
      <c r="B27" s="393" t="s">
        <v>1</v>
      </c>
      <c r="C27" s="394" t="s">
        <v>27</v>
      </c>
      <c r="D27" s="176"/>
      <c r="E27" s="177"/>
      <c r="F27" s="178"/>
      <c r="G27" s="179"/>
      <c r="H27" s="156"/>
      <c r="I27" s="177"/>
      <c r="J27" s="178"/>
      <c r="K27" s="180"/>
      <c r="L27" s="177"/>
      <c r="M27" s="177"/>
      <c r="N27" s="178"/>
      <c r="O27" s="154"/>
      <c r="P27" s="181"/>
      <c r="Q27" s="156">
        <v>8</v>
      </c>
      <c r="R27" s="178">
        <v>2</v>
      </c>
      <c r="S27" s="179" t="s">
        <v>39</v>
      </c>
      <c r="T27" s="156"/>
      <c r="U27" s="143"/>
      <c r="V27" s="149"/>
      <c r="W27" s="157"/>
      <c r="X27" s="143"/>
      <c r="Y27" s="143"/>
      <c r="Z27" s="144"/>
      <c r="AA27" s="152"/>
      <c r="AB27" s="153">
        <f t="shared" si="0"/>
        <v>0</v>
      </c>
      <c r="AC27" s="148">
        <f t="shared" si="0"/>
        <v>8</v>
      </c>
      <c r="AD27" s="147">
        <f t="shared" si="0"/>
        <v>2</v>
      </c>
      <c r="AE27" s="48">
        <f t="shared" si="2"/>
        <v>8</v>
      </c>
      <c r="AF27" s="430" t="s">
        <v>131</v>
      </c>
      <c r="AG27" s="431" t="s">
        <v>352</v>
      </c>
    </row>
    <row r="28" spans="1:33" s="1" customFormat="1" ht="15.75" customHeight="1" x14ac:dyDescent="0.2">
      <c r="A28" s="183" t="s">
        <v>292</v>
      </c>
      <c r="B28" s="393" t="s">
        <v>1</v>
      </c>
      <c r="C28" s="394" t="s">
        <v>28</v>
      </c>
      <c r="D28" s="176"/>
      <c r="E28" s="177"/>
      <c r="F28" s="178"/>
      <c r="G28" s="179"/>
      <c r="H28" s="156"/>
      <c r="I28" s="177"/>
      <c r="J28" s="178"/>
      <c r="K28" s="180"/>
      <c r="L28" s="177"/>
      <c r="M28" s="177"/>
      <c r="N28" s="178"/>
      <c r="O28" s="154"/>
      <c r="P28" s="181"/>
      <c r="Q28" s="156"/>
      <c r="R28" s="178"/>
      <c r="S28" s="179"/>
      <c r="T28" s="156"/>
      <c r="U28" s="143">
        <v>8</v>
      </c>
      <c r="V28" s="149">
        <v>2</v>
      </c>
      <c r="W28" s="157" t="s">
        <v>39</v>
      </c>
      <c r="X28" s="143"/>
      <c r="Y28" s="143"/>
      <c r="Z28" s="144"/>
      <c r="AA28" s="152"/>
      <c r="AB28" s="153">
        <f t="shared" si="0"/>
        <v>0</v>
      </c>
      <c r="AC28" s="148">
        <f t="shared" si="0"/>
        <v>8</v>
      </c>
      <c r="AD28" s="147">
        <f t="shared" si="0"/>
        <v>2</v>
      </c>
      <c r="AE28" s="48">
        <f t="shared" si="2"/>
        <v>8</v>
      </c>
      <c r="AF28" s="430" t="s">
        <v>131</v>
      </c>
      <c r="AG28" s="431" t="s">
        <v>352</v>
      </c>
    </row>
    <row r="29" spans="1:33" s="1" customFormat="1" ht="15.75" customHeight="1" x14ac:dyDescent="0.2">
      <c r="A29" s="183" t="s">
        <v>293</v>
      </c>
      <c r="B29" s="393" t="s">
        <v>1</v>
      </c>
      <c r="C29" s="394" t="s">
        <v>29</v>
      </c>
      <c r="D29" s="176"/>
      <c r="E29" s="177"/>
      <c r="F29" s="178"/>
      <c r="G29" s="179"/>
      <c r="H29" s="156"/>
      <c r="I29" s="177"/>
      <c r="J29" s="178"/>
      <c r="K29" s="180"/>
      <c r="L29" s="177"/>
      <c r="M29" s="177"/>
      <c r="N29" s="178"/>
      <c r="O29" s="154"/>
      <c r="P29" s="181"/>
      <c r="Q29" s="156"/>
      <c r="R29" s="178"/>
      <c r="S29" s="179"/>
      <c r="T29" s="156"/>
      <c r="U29" s="143"/>
      <c r="V29" s="149"/>
      <c r="W29" s="157"/>
      <c r="X29" s="143"/>
      <c r="Y29" s="143">
        <v>8</v>
      </c>
      <c r="Z29" s="144">
        <v>2</v>
      </c>
      <c r="AA29" s="152" t="s">
        <v>39</v>
      </c>
      <c r="AB29" s="153">
        <f t="shared" si="0"/>
        <v>0</v>
      </c>
      <c r="AC29" s="148">
        <f t="shared" si="0"/>
        <v>8</v>
      </c>
      <c r="AD29" s="147">
        <f t="shared" si="0"/>
        <v>2</v>
      </c>
      <c r="AE29" s="48">
        <f t="shared" si="2"/>
        <v>8</v>
      </c>
      <c r="AF29" s="430" t="s">
        <v>131</v>
      </c>
      <c r="AG29" s="431" t="s">
        <v>352</v>
      </c>
    </row>
    <row r="30" spans="1:33" s="7" customFormat="1" x14ac:dyDescent="0.2">
      <c r="A30" s="183" t="s">
        <v>23</v>
      </c>
      <c r="B30" s="393" t="s">
        <v>1</v>
      </c>
      <c r="C30" s="403" t="s">
        <v>40</v>
      </c>
      <c r="D30" s="408"/>
      <c r="E30" s="409"/>
      <c r="F30" s="410"/>
      <c r="G30" s="411"/>
      <c r="H30" s="389">
        <v>8</v>
      </c>
      <c r="I30" s="389"/>
      <c r="J30" s="390">
        <v>2</v>
      </c>
      <c r="K30" s="145" t="s">
        <v>1</v>
      </c>
      <c r="L30" s="143"/>
      <c r="M30" s="185"/>
      <c r="N30" s="186"/>
      <c r="O30" s="187"/>
      <c r="P30" s="142"/>
      <c r="Q30" s="143"/>
      <c r="R30" s="144"/>
      <c r="S30" s="145"/>
      <c r="T30" s="143"/>
      <c r="U30" s="143"/>
      <c r="V30" s="144"/>
      <c r="W30" s="145"/>
      <c r="X30" s="142"/>
      <c r="Y30" s="143"/>
      <c r="Z30" s="144"/>
      <c r="AA30" s="146"/>
      <c r="AB30" s="147">
        <f t="shared" si="0"/>
        <v>8</v>
      </c>
      <c r="AC30" s="148">
        <f t="shared" si="0"/>
        <v>0</v>
      </c>
      <c r="AD30" s="147">
        <f t="shared" si="1"/>
        <v>2</v>
      </c>
      <c r="AE30" s="48">
        <f t="shared" si="2"/>
        <v>8</v>
      </c>
      <c r="AF30" s="430" t="s">
        <v>353</v>
      </c>
      <c r="AG30" s="432" t="s">
        <v>125</v>
      </c>
    </row>
    <row r="31" spans="1:33" s="57" customFormat="1" x14ac:dyDescent="0.2">
      <c r="A31" s="183"/>
      <c r="B31" s="393" t="s">
        <v>1</v>
      </c>
      <c r="C31" s="403" t="s">
        <v>31</v>
      </c>
      <c r="D31" s="142">
        <v>4</v>
      </c>
      <c r="E31" s="143">
        <v>4</v>
      </c>
      <c r="F31" s="144">
        <v>3</v>
      </c>
      <c r="G31" s="146" t="s">
        <v>38</v>
      </c>
      <c r="H31" s="142"/>
      <c r="I31" s="143"/>
      <c r="J31" s="144"/>
      <c r="K31" s="145"/>
      <c r="L31" s="142"/>
      <c r="M31" s="143"/>
      <c r="N31" s="144"/>
      <c r="O31" s="146"/>
      <c r="P31" s="142"/>
      <c r="Q31" s="143"/>
      <c r="R31" s="144"/>
      <c r="S31" s="145"/>
      <c r="T31" s="143"/>
      <c r="U31" s="143"/>
      <c r="V31" s="149"/>
      <c r="W31" s="150"/>
      <c r="X31" s="142"/>
      <c r="Y31" s="143"/>
      <c r="Z31" s="144"/>
      <c r="AA31" s="146"/>
      <c r="AB31" s="147">
        <f t="shared" si="0"/>
        <v>4</v>
      </c>
      <c r="AC31" s="148">
        <f t="shared" si="0"/>
        <v>4</v>
      </c>
      <c r="AD31" s="147">
        <f t="shared" si="1"/>
        <v>3</v>
      </c>
      <c r="AE31" s="48">
        <f t="shared" si="2"/>
        <v>8</v>
      </c>
      <c r="AF31" s="430"/>
      <c r="AG31" s="431"/>
    </row>
    <row r="32" spans="1:33" s="57" customFormat="1" x14ac:dyDescent="0.2">
      <c r="A32" s="183"/>
      <c r="B32" s="393" t="s">
        <v>1</v>
      </c>
      <c r="C32" s="403" t="s">
        <v>32</v>
      </c>
      <c r="D32" s="142"/>
      <c r="E32" s="143"/>
      <c r="F32" s="144"/>
      <c r="G32" s="146"/>
      <c r="H32" s="142">
        <v>4</v>
      </c>
      <c r="I32" s="143">
        <v>4</v>
      </c>
      <c r="J32" s="144">
        <v>3</v>
      </c>
      <c r="K32" s="145"/>
      <c r="L32" s="142"/>
      <c r="M32" s="143"/>
      <c r="N32" s="144"/>
      <c r="O32" s="145"/>
      <c r="P32" s="142"/>
      <c r="Q32" s="143"/>
      <c r="R32" s="144"/>
      <c r="S32" s="145"/>
      <c r="T32" s="143"/>
      <c r="U32" s="143"/>
      <c r="V32" s="149"/>
      <c r="W32" s="150"/>
      <c r="X32" s="142"/>
      <c r="Y32" s="143"/>
      <c r="Z32" s="144"/>
      <c r="AA32" s="146"/>
      <c r="AB32" s="147">
        <f t="shared" si="0"/>
        <v>4</v>
      </c>
      <c r="AC32" s="148">
        <f t="shared" si="0"/>
        <v>4</v>
      </c>
      <c r="AD32" s="147">
        <f t="shared" si="1"/>
        <v>3</v>
      </c>
      <c r="AE32" s="48">
        <f t="shared" si="2"/>
        <v>8</v>
      </c>
      <c r="AF32" s="430"/>
      <c r="AG32" s="431"/>
    </row>
    <row r="33" spans="1:39" s="57" customFormat="1" x14ac:dyDescent="0.2">
      <c r="A33" s="183"/>
      <c r="B33" s="393" t="s">
        <v>1</v>
      </c>
      <c r="C33" s="403" t="s">
        <v>33</v>
      </c>
      <c r="D33" s="142"/>
      <c r="E33" s="143"/>
      <c r="F33" s="144"/>
      <c r="G33" s="146"/>
      <c r="H33" s="142"/>
      <c r="I33" s="143"/>
      <c r="J33" s="144"/>
      <c r="K33" s="145"/>
      <c r="L33" s="142"/>
      <c r="M33" s="143"/>
      <c r="N33" s="144"/>
      <c r="O33" s="146"/>
      <c r="P33" s="142">
        <v>4</v>
      </c>
      <c r="Q33" s="143">
        <v>4</v>
      </c>
      <c r="R33" s="144">
        <v>3</v>
      </c>
      <c r="S33" s="145" t="s">
        <v>38</v>
      </c>
      <c r="T33" s="142"/>
      <c r="U33" s="143"/>
      <c r="V33" s="144"/>
      <c r="W33" s="145"/>
      <c r="X33" s="142"/>
      <c r="Y33" s="143"/>
      <c r="Z33" s="144"/>
      <c r="AA33" s="146"/>
      <c r="AB33" s="147">
        <f t="shared" si="0"/>
        <v>4</v>
      </c>
      <c r="AC33" s="148">
        <f t="shared" si="0"/>
        <v>4</v>
      </c>
      <c r="AD33" s="147">
        <f t="shared" si="1"/>
        <v>3</v>
      </c>
      <c r="AE33" s="48">
        <f t="shared" si="2"/>
        <v>8</v>
      </c>
      <c r="AF33" s="430"/>
      <c r="AG33" s="431"/>
    </row>
    <row r="34" spans="1:39" s="8" customFormat="1" x14ac:dyDescent="0.2">
      <c r="A34" s="401" t="s">
        <v>284</v>
      </c>
      <c r="B34" s="393" t="s">
        <v>319</v>
      </c>
      <c r="C34" s="412" t="s">
        <v>285</v>
      </c>
      <c r="D34" s="413">
        <v>12</v>
      </c>
      <c r="E34" s="414"/>
      <c r="F34" s="390">
        <v>3</v>
      </c>
      <c r="G34" s="391" t="s">
        <v>1</v>
      </c>
      <c r="H34" s="256"/>
      <c r="I34" s="257"/>
      <c r="J34" s="144"/>
      <c r="K34" s="146"/>
      <c r="L34" s="143"/>
      <c r="M34" s="143"/>
      <c r="N34" s="149"/>
      <c r="O34" s="146"/>
      <c r="P34" s="142"/>
      <c r="Q34" s="143"/>
      <c r="R34" s="258"/>
      <c r="S34" s="191"/>
      <c r="T34" s="259"/>
      <c r="U34" s="143"/>
      <c r="V34" s="144"/>
      <c r="W34" s="150"/>
      <c r="X34" s="142"/>
      <c r="Y34" s="143"/>
      <c r="Z34" s="144"/>
      <c r="AA34" s="150"/>
      <c r="AB34" s="147">
        <f t="shared" ref="AB34" si="11">SUM(D34,H34,L34,P34,T34,X34)</f>
        <v>12</v>
      </c>
      <c r="AC34" s="148">
        <f t="shared" ref="AC34" si="12">SUM(E34,I34,M34,Q34,U34,Y34)</f>
        <v>0</v>
      </c>
      <c r="AD34" s="147">
        <f t="shared" si="1"/>
        <v>3</v>
      </c>
      <c r="AE34" s="48">
        <f t="shared" si="2"/>
        <v>12</v>
      </c>
      <c r="AF34" s="430" t="s">
        <v>354</v>
      </c>
      <c r="AG34" s="431" t="s">
        <v>355</v>
      </c>
    </row>
    <row r="35" spans="1:39" s="8" customFormat="1" x14ac:dyDescent="0.2">
      <c r="A35" s="255" t="s">
        <v>307</v>
      </c>
      <c r="B35" s="393" t="s">
        <v>319</v>
      </c>
      <c r="C35" s="188" t="s">
        <v>308</v>
      </c>
      <c r="D35" s="260"/>
      <c r="E35" s="260"/>
      <c r="F35" s="261"/>
      <c r="G35" s="189"/>
      <c r="H35" s="156">
        <v>20</v>
      </c>
      <c r="I35" s="177"/>
      <c r="J35" s="178">
        <v>3</v>
      </c>
      <c r="K35" s="180" t="s">
        <v>1</v>
      </c>
      <c r="L35" s="177"/>
      <c r="M35" s="177"/>
      <c r="N35" s="178"/>
      <c r="O35" s="179"/>
      <c r="P35" s="156"/>
      <c r="Q35" s="177"/>
      <c r="R35" s="190"/>
      <c r="S35" s="191"/>
      <c r="T35" s="192"/>
      <c r="U35" s="193"/>
      <c r="V35" s="194"/>
      <c r="W35" s="195"/>
      <c r="X35" s="192"/>
      <c r="Y35" s="193"/>
      <c r="Z35" s="194"/>
      <c r="AA35" s="195"/>
      <c r="AB35" s="147">
        <f>SUM(H35)</f>
        <v>20</v>
      </c>
      <c r="AC35" s="148">
        <f t="shared" ref="AC35:AD35" si="13">SUM(I35)</f>
        <v>0</v>
      </c>
      <c r="AD35" s="147">
        <f t="shared" si="13"/>
        <v>3</v>
      </c>
      <c r="AE35" s="48">
        <f t="shared" ref="AE35:AE65" si="14">SUM(AB35,AC35)</f>
        <v>20</v>
      </c>
      <c r="AF35" s="430" t="s">
        <v>132</v>
      </c>
      <c r="AG35" s="431" t="s">
        <v>356</v>
      </c>
      <c r="AI35" s="537"/>
      <c r="AJ35" s="537"/>
      <c r="AK35" s="537"/>
      <c r="AL35" s="537"/>
      <c r="AM35" s="537"/>
    </row>
    <row r="36" spans="1:39" s="8" customFormat="1" x14ac:dyDescent="0.2">
      <c r="A36" s="255" t="s">
        <v>317</v>
      </c>
      <c r="B36" s="418" t="s">
        <v>1</v>
      </c>
      <c r="C36" s="297" t="s">
        <v>318</v>
      </c>
      <c r="D36" s="298">
        <v>4</v>
      </c>
      <c r="E36" s="260">
        <v>4</v>
      </c>
      <c r="F36" s="261">
        <v>2</v>
      </c>
      <c r="G36" s="299" t="s">
        <v>38</v>
      </c>
      <c r="H36" s="156"/>
      <c r="I36" s="177"/>
      <c r="J36" s="178"/>
      <c r="K36" s="180"/>
      <c r="L36" s="177"/>
      <c r="M36" s="177"/>
      <c r="N36" s="178"/>
      <c r="O36" s="179"/>
      <c r="P36" s="156"/>
      <c r="Q36" s="177"/>
      <c r="R36" s="190"/>
      <c r="S36" s="191"/>
      <c r="T36" s="192"/>
      <c r="U36" s="193"/>
      <c r="V36" s="194"/>
      <c r="W36" s="195"/>
      <c r="X36" s="192"/>
      <c r="Y36" s="193"/>
      <c r="Z36" s="194"/>
      <c r="AA36" s="195"/>
      <c r="AB36" s="153">
        <v>4</v>
      </c>
      <c r="AC36" s="253">
        <v>4</v>
      </c>
      <c r="AD36" s="153">
        <v>2</v>
      </c>
      <c r="AE36" s="254"/>
      <c r="AF36" s="430" t="s">
        <v>127</v>
      </c>
      <c r="AG36" s="432" t="s">
        <v>358</v>
      </c>
      <c r="AI36" s="537"/>
      <c r="AJ36" s="537"/>
      <c r="AK36" s="537"/>
      <c r="AL36" s="537"/>
      <c r="AM36" s="537"/>
    </row>
    <row r="37" spans="1:39" s="8" customFormat="1" ht="25.5" x14ac:dyDescent="0.2">
      <c r="A37" s="255" t="s">
        <v>311</v>
      </c>
      <c r="B37" s="393" t="s">
        <v>319</v>
      </c>
      <c r="C37" s="506" t="s">
        <v>74</v>
      </c>
      <c r="D37" s="142"/>
      <c r="E37" s="143"/>
      <c r="F37" s="144"/>
      <c r="G37" s="145"/>
      <c r="H37" s="142"/>
      <c r="I37" s="143"/>
      <c r="J37" s="144"/>
      <c r="K37" s="145"/>
      <c r="L37" s="143"/>
      <c r="M37" s="143"/>
      <c r="N37" s="144"/>
      <c r="O37" s="146"/>
      <c r="P37" s="142">
        <v>4</v>
      </c>
      <c r="Q37" s="143">
        <v>8</v>
      </c>
      <c r="R37" s="144">
        <v>2</v>
      </c>
      <c r="S37" s="145" t="s">
        <v>39</v>
      </c>
      <c r="T37" s="143"/>
      <c r="U37" s="143"/>
      <c r="V37" s="149"/>
      <c r="W37" s="150"/>
      <c r="X37" s="142"/>
      <c r="Y37" s="143"/>
      <c r="Z37" s="144"/>
      <c r="AA37" s="146"/>
      <c r="AB37" s="147">
        <f t="shared" ref="AB37:AB38" si="15">SUM(D37,H37,L37,P37,T37,X37)</f>
        <v>4</v>
      </c>
      <c r="AC37" s="148">
        <f t="shared" ref="AC37:AC38" si="16">SUM(E37,I37,M37,Q37,U37,Y37)</f>
        <v>8</v>
      </c>
      <c r="AD37" s="147">
        <f t="shared" ref="AD37:AD38" si="17">IF(J37+F37+N37+R37+V37+Z37=0,"",J37+F37+N37+R37+V37+Z37)</f>
        <v>2</v>
      </c>
      <c r="AE37" s="48">
        <f t="shared" si="14"/>
        <v>12</v>
      </c>
      <c r="AF37" s="434" t="s">
        <v>387</v>
      </c>
      <c r="AG37" s="432" t="s">
        <v>357</v>
      </c>
      <c r="AI37" s="537"/>
      <c r="AJ37" s="537"/>
      <c r="AK37" s="537"/>
      <c r="AL37" s="537"/>
      <c r="AM37" s="537"/>
    </row>
    <row r="38" spans="1:39" s="8" customFormat="1" ht="25.5" x14ac:dyDescent="0.2">
      <c r="A38" s="255" t="s">
        <v>313</v>
      </c>
      <c r="B38" s="393" t="s">
        <v>319</v>
      </c>
      <c r="C38" s="196" t="s">
        <v>312</v>
      </c>
      <c r="D38" s="142">
        <v>12</v>
      </c>
      <c r="E38" s="143"/>
      <c r="F38" s="144">
        <v>3</v>
      </c>
      <c r="G38" s="145" t="s">
        <v>1</v>
      </c>
      <c r="H38" s="142"/>
      <c r="I38" s="143"/>
      <c r="J38" s="144"/>
      <c r="K38" s="145"/>
      <c r="L38" s="143"/>
      <c r="M38" s="143"/>
      <c r="N38" s="144"/>
      <c r="O38" s="146"/>
      <c r="P38" s="142"/>
      <c r="Q38" s="143"/>
      <c r="R38" s="144"/>
      <c r="S38" s="145"/>
      <c r="T38" s="143"/>
      <c r="U38" s="143"/>
      <c r="V38" s="149"/>
      <c r="W38" s="150"/>
      <c r="X38" s="142"/>
      <c r="Y38" s="143"/>
      <c r="Z38" s="144"/>
      <c r="AA38" s="146"/>
      <c r="AB38" s="147">
        <f t="shared" si="15"/>
        <v>12</v>
      </c>
      <c r="AC38" s="148">
        <f t="shared" si="16"/>
        <v>0</v>
      </c>
      <c r="AD38" s="147">
        <f t="shared" si="17"/>
        <v>3</v>
      </c>
      <c r="AE38" s="48">
        <f t="shared" si="14"/>
        <v>12</v>
      </c>
      <c r="AF38" s="434" t="s">
        <v>386</v>
      </c>
      <c r="AG38" s="432" t="s">
        <v>388</v>
      </c>
      <c r="AI38" s="537"/>
      <c r="AJ38" s="537"/>
      <c r="AK38" s="537"/>
      <c r="AL38" s="537"/>
      <c r="AM38" s="537"/>
    </row>
    <row r="39" spans="1:39" s="8" customFormat="1" x14ac:dyDescent="0.2">
      <c r="A39" s="415" t="s">
        <v>310</v>
      </c>
      <c r="B39" s="393" t="s">
        <v>319</v>
      </c>
      <c r="C39" s="416" t="s">
        <v>309</v>
      </c>
      <c r="D39" s="143"/>
      <c r="E39" s="143"/>
      <c r="F39" s="144"/>
      <c r="G39" s="146"/>
      <c r="H39" s="142"/>
      <c r="I39" s="143"/>
      <c r="J39" s="144"/>
      <c r="K39" s="145"/>
      <c r="L39" s="143">
        <v>20</v>
      </c>
      <c r="M39" s="143"/>
      <c r="N39" s="144">
        <v>2</v>
      </c>
      <c r="O39" s="146" t="s">
        <v>1</v>
      </c>
      <c r="P39" s="142"/>
      <c r="Q39" s="143"/>
      <c r="R39" s="144"/>
      <c r="S39" s="145"/>
      <c r="T39" s="143"/>
      <c r="U39" s="143"/>
      <c r="V39" s="149"/>
      <c r="W39" s="150"/>
      <c r="X39" s="142"/>
      <c r="Y39" s="143"/>
      <c r="Z39" s="144"/>
      <c r="AA39" s="146"/>
      <c r="AB39" s="147">
        <f>SUM(L39)</f>
        <v>20</v>
      </c>
      <c r="AC39" s="148">
        <f t="shared" ref="AC39:AD45" si="18">SUM(M39)</f>
        <v>0</v>
      </c>
      <c r="AD39" s="147">
        <f t="shared" si="18"/>
        <v>2</v>
      </c>
      <c r="AE39" s="48">
        <f t="shared" si="14"/>
        <v>20</v>
      </c>
      <c r="AF39" s="430" t="s">
        <v>132</v>
      </c>
      <c r="AG39" s="432" t="s">
        <v>356</v>
      </c>
    </row>
    <row r="40" spans="1:39" s="8" customFormat="1" ht="25.5" x14ac:dyDescent="0.2">
      <c r="A40" s="255" t="s">
        <v>314</v>
      </c>
      <c r="B40" s="393" t="s">
        <v>319</v>
      </c>
      <c r="C40" s="196" t="s">
        <v>75</v>
      </c>
      <c r="D40" s="143"/>
      <c r="E40" s="143"/>
      <c r="F40" s="144"/>
      <c r="G40" s="146"/>
      <c r="H40" s="143">
        <v>20</v>
      </c>
      <c r="I40" s="143"/>
      <c r="J40" s="144">
        <v>4</v>
      </c>
      <c r="K40" s="146" t="s">
        <v>1</v>
      </c>
      <c r="L40" s="143"/>
      <c r="M40" s="143"/>
      <c r="N40" s="144"/>
      <c r="O40" s="146"/>
      <c r="P40" s="142"/>
      <c r="Q40" s="143"/>
      <c r="R40" s="144"/>
      <c r="S40" s="145"/>
      <c r="T40" s="143"/>
      <c r="U40" s="143"/>
      <c r="V40" s="149"/>
      <c r="W40" s="150"/>
      <c r="X40" s="142"/>
      <c r="Y40" s="143"/>
      <c r="Z40" s="144"/>
      <c r="AA40" s="146"/>
      <c r="AB40" s="147">
        <f>SUM(H40)</f>
        <v>20</v>
      </c>
      <c r="AC40" s="148">
        <f t="shared" ref="AC40" si="19">SUM(I40)</f>
        <v>0</v>
      </c>
      <c r="AD40" s="147">
        <f t="shared" ref="AD40" si="20">SUM(J40)</f>
        <v>4</v>
      </c>
      <c r="AE40" s="48">
        <f t="shared" ref="AE40" si="21">SUM(AB40,AC40)</f>
        <v>20</v>
      </c>
      <c r="AF40" s="434" t="s">
        <v>265</v>
      </c>
      <c r="AG40" s="432" t="s">
        <v>359</v>
      </c>
    </row>
    <row r="41" spans="1:39" s="8" customFormat="1" x14ac:dyDescent="0.2">
      <c r="A41" s="255" t="s">
        <v>321</v>
      </c>
      <c r="B41" s="393" t="s">
        <v>319</v>
      </c>
      <c r="C41" s="196" t="s">
        <v>76</v>
      </c>
      <c r="D41" s="143"/>
      <c r="E41" s="143"/>
      <c r="F41" s="144"/>
      <c r="G41" s="146"/>
      <c r="H41" s="142"/>
      <c r="I41" s="143"/>
      <c r="J41" s="144"/>
      <c r="K41" s="145"/>
      <c r="L41" s="143">
        <v>16</v>
      </c>
      <c r="M41" s="143">
        <v>0</v>
      </c>
      <c r="N41" s="144">
        <v>4</v>
      </c>
      <c r="O41" s="146" t="s">
        <v>391</v>
      </c>
      <c r="P41" s="142"/>
      <c r="Q41" s="143"/>
      <c r="R41" s="144"/>
      <c r="S41" s="145"/>
      <c r="T41" s="143"/>
      <c r="U41" s="143"/>
      <c r="V41" s="149"/>
      <c r="W41" s="150"/>
      <c r="X41" s="142"/>
      <c r="Y41" s="143"/>
      <c r="Z41" s="144"/>
      <c r="AA41" s="146"/>
      <c r="AB41" s="147">
        <f t="shared" ref="AB41:AB45" si="22">SUM(L41)</f>
        <v>16</v>
      </c>
      <c r="AC41" s="148">
        <f t="shared" si="18"/>
        <v>0</v>
      </c>
      <c r="AD41" s="147">
        <f t="shared" si="18"/>
        <v>4</v>
      </c>
      <c r="AE41" s="48">
        <f t="shared" si="14"/>
        <v>16</v>
      </c>
      <c r="AF41" s="434" t="s">
        <v>134</v>
      </c>
      <c r="AG41" s="432" t="s">
        <v>232</v>
      </c>
    </row>
    <row r="42" spans="1:39" s="8" customFormat="1" ht="25.5" x14ac:dyDescent="0.2">
      <c r="A42" s="255" t="s">
        <v>325</v>
      </c>
      <c r="B42" s="393" t="s">
        <v>319</v>
      </c>
      <c r="C42" s="196" t="s">
        <v>113</v>
      </c>
      <c r="D42" s="143"/>
      <c r="E42" s="143"/>
      <c r="F42" s="144"/>
      <c r="G42" s="146"/>
      <c r="H42" s="142"/>
      <c r="I42" s="143"/>
      <c r="J42" s="144"/>
      <c r="K42" s="145"/>
      <c r="L42" s="143">
        <v>16</v>
      </c>
      <c r="M42" s="143">
        <v>4</v>
      </c>
      <c r="N42" s="149">
        <v>5</v>
      </c>
      <c r="O42" s="150" t="s">
        <v>392</v>
      </c>
      <c r="P42" s="143"/>
      <c r="Q42" s="143"/>
      <c r="R42" s="149"/>
      <c r="S42" s="150"/>
      <c r="T42" s="143"/>
      <c r="U42" s="143"/>
      <c r="V42" s="149"/>
      <c r="W42" s="150"/>
      <c r="X42" s="142"/>
      <c r="Y42" s="143"/>
      <c r="Z42" s="144"/>
      <c r="AA42" s="146"/>
      <c r="AB42" s="147">
        <f t="shared" si="22"/>
        <v>16</v>
      </c>
      <c r="AC42" s="148">
        <f t="shared" si="18"/>
        <v>4</v>
      </c>
      <c r="AD42" s="147">
        <f t="shared" si="18"/>
        <v>5</v>
      </c>
      <c r="AE42" s="48">
        <f t="shared" si="14"/>
        <v>20</v>
      </c>
      <c r="AF42" s="434" t="s">
        <v>134</v>
      </c>
      <c r="AG42" s="432" t="s">
        <v>360</v>
      </c>
    </row>
    <row r="43" spans="1:39" s="8" customFormat="1" ht="25.5" x14ac:dyDescent="0.2">
      <c r="A43" s="255" t="s">
        <v>329</v>
      </c>
      <c r="B43" s="393" t="s">
        <v>319</v>
      </c>
      <c r="C43" s="196" t="s">
        <v>77</v>
      </c>
      <c r="D43" s="143"/>
      <c r="E43" s="143"/>
      <c r="F43" s="144"/>
      <c r="G43" s="146"/>
      <c r="H43" s="142"/>
      <c r="I43" s="143"/>
      <c r="J43" s="144"/>
      <c r="K43" s="145"/>
      <c r="L43" s="143">
        <v>4</v>
      </c>
      <c r="M43" s="143">
        <v>8</v>
      </c>
      <c r="N43" s="144">
        <v>3</v>
      </c>
      <c r="O43" s="146" t="s">
        <v>390</v>
      </c>
      <c r="P43" s="142"/>
      <c r="Q43" s="143"/>
      <c r="R43" s="144"/>
      <c r="S43" s="145"/>
      <c r="T43" s="142"/>
      <c r="U43" s="143"/>
      <c r="V43" s="144"/>
      <c r="W43" s="146"/>
      <c r="X43" s="142"/>
      <c r="Y43" s="143"/>
      <c r="Z43" s="144"/>
      <c r="AA43" s="146"/>
      <c r="AB43" s="147">
        <f t="shared" si="22"/>
        <v>4</v>
      </c>
      <c r="AC43" s="148">
        <f t="shared" si="18"/>
        <v>8</v>
      </c>
      <c r="AD43" s="147">
        <f t="shared" si="18"/>
        <v>3</v>
      </c>
      <c r="AE43" s="48">
        <f t="shared" si="14"/>
        <v>12</v>
      </c>
      <c r="AF43" s="434" t="s">
        <v>134</v>
      </c>
      <c r="AG43" s="432" t="s">
        <v>361</v>
      </c>
    </row>
    <row r="44" spans="1:39" s="8" customFormat="1" ht="25.5" x14ac:dyDescent="0.2">
      <c r="A44" s="255" t="s">
        <v>333</v>
      </c>
      <c r="B44" s="393" t="s">
        <v>319</v>
      </c>
      <c r="C44" s="196" t="s">
        <v>78</v>
      </c>
      <c r="D44" s="143"/>
      <c r="E44" s="143"/>
      <c r="F44" s="144"/>
      <c r="G44" s="146"/>
      <c r="H44" s="142"/>
      <c r="I44" s="143"/>
      <c r="J44" s="144"/>
      <c r="K44" s="145"/>
      <c r="L44" s="143">
        <v>16</v>
      </c>
      <c r="M44" s="143"/>
      <c r="N44" s="144">
        <v>5</v>
      </c>
      <c r="O44" s="146" t="s">
        <v>391</v>
      </c>
      <c r="P44" s="143"/>
      <c r="Q44" s="143"/>
      <c r="R44" s="144"/>
      <c r="S44" s="146"/>
      <c r="T44" s="143"/>
      <c r="U44" s="143"/>
      <c r="V44" s="144"/>
      <c r="W44" s="146"/>
      <c r="X44" s="142"/>
      <c r="Y44" s="143"/>
      <c r="Z44" s="144"/>
      <c r="AA44" s="146"/>
      <c r="AB44" s="147">
        <f t="shared" si="22"/>
        <v>16</v>
      </c>
      <c r="AC44" s="148">
        <f t="shared" si="18"/>
        <v>0</v>
      </c>
      <c r="AD44" s="147">
        <f t="shared" si="18"/>
        <v>5</v>
      </c>
      <c r="AE44" s="48">
        <f t="shared" si="14"/>
        <v>16</v>
      </c>
      <c r="AF44" s="434" t="s">
        <v>134</v>
      </c>
      <c r="AG44" s="432" t="s">
        <v>362</v>
      </c>
    </row>
    <row r="45" spans="1:39" s="8" customFormat="1" ht="25.5" x14ac:dyDescent="0.2">
      <c r="A45" s="255" t="s">
        <v>337</v>
      </c>
      <c r="B45" s="393" t="s">
        <v>319</v>
      </c>
      <c r="C45" s="196" t="s">
        <v>79</v>
      </c>
      <c r="D45" s="143"/>
      <c r="E45" s="143"/>
      <c r="F45" s="144"/>
      <c r="G45" s="146"/>
      <c r="H45" s="142"/>
      <c r="I45" s="143"/>
      <c r="J45" s="144"/>
      <c r="K45" s="146"/>
      <c r="L45" s="142"/>
      <c r="M45" s="143">
        <v>8</v>
      </c>
      <c r="N45" s="144">
        <v>2</v>
      </c>
      <c r="O45" s="146" t="s">
        <v>39</v>
      </c>
      <c r="P45" s="142"/>
      <c r="Q45" s="143"/>
      <c r="R45" s="149"/>
      <c r="S45" s="157"/>
      <c r="T45" s="142"/>
      <c r="U45" s="143"/>
      <c r="V45" s="149"/>
      <c r="W45" s="157"/>
      <c r="X45" s="142"/>
      <c r="Y45" s="143"/>
      <c r="Z45" s="144"/>
      <c r="AA45" s="146"/>
      <c r="AB45" s="147">
        <f t="shared" si="22"/>
        <v>0</v>
      </c>
      <c r="AC45" s="148">
        <f t="shared" si="18"/>
        <v>8</v>
      </c>
      <c r="AD45" s="147">
        <f t="shared" si="18"/>
        <v>2</v>
      </c>
      <c r="AE45" s="48">
        <f t="shared" si="14"/>
        <v>8</v>
      </c>
      <c r="AF45" s="434" t="s">
        <v>134</v>
      </c>
      <c r="AG45" s="432" t="s">
        <v>362</v>
      </c>
    </row>
    <row r="46" spans="1:39" s="8" customFormat="1" ht="25.5" x14ac:dyDescent="0.2">
      <c r="A46" s="255" t="s">
        <v>315</v>
      </c>
      <c r="B46" s="393" t="s">
        <v>319</v>
      </c>
      <c r="C46" s="196" t="s">
        <v>80</v>
      </c>
      <c r="D46" s="143"/>
      <c r="E46" s="143"/>
      <c r="F46" s="144"/>
      <c r="G46" s="146"/>
      <c r="H46" s="142"/>
      <c r="I46" s="143"/>
      <c r="J46" s="144"/>
      <c r="K46" s="146"/>
      <c r="L46" s="142">
        <v>8</v>
      </c>
      <c r="M46" s="143">
        <v>8</v>
      </c>
      <c r="N46" s="144">
        <v>3</v>
      </c>
      <c r="O46" s="146" t="s">
        <v>1</v>
      </c>
      <c r="P46" s="142"/>
      <c r="Q46" s="143"/>
      <c r="R46" s="149"/>
      <c r="S46" s="157"/>
      <c r="T46" s="143"/>
      <c r="U46" s="143"/>
      <c r="V46" s="144"/>
      <c r="W46" s="146"/>
      <c r="X46" s="143"/>
      <c r="Y46" s="143"/>
      <c r="Z46" s="144"/>
      <c r="AA46" s="146"/>
      <c r="AB46" s="147">
        <f t="shared" ref="AB46:AD46" si="23">SUM(D46,H46,L46,P46,T46,X46)</f>
        <v>8</v>
      </c>
      <c r="AC46" s="148">
        <f t="shared" si="23"/>
        <v>8</v>
      </c>
      <c r="AD46" s="147">
        <f t="shared" si="23"/>
        <v>3</v>
      </c>
      <c r="AE46" s="48">
        <f t="shared" si="14"/>
        <v>16</v>
      </c>
      <c r="AF46" s="434" t="s">
        <v>265</v>
      </c>
      <c r="AG46" s="432" t="s">
        <v>359</v>
      </c>
    </row>
    <row r="47" spans="1:39" s="8" customFormat="1" ht="25.5" x14ac:dyDescent="0.2">
      <c r="A47" s="255" t="s">
        <v>339</v>
      </c>
      <c r="B47" s="393" t="s">
        <v>319</v>
      </c>
      <c r="C47" s="197" t="s">
        <v>81</v>
      </c>
      <c r="D47" s="177">
        <v>4</v>
      </c>
      <c r="E47" s="177">
        <v>4</v>
      </c>
      <c r="F47" s="178">
        <v>3</v>
      </c>
      <c r="G47" s="198" t="s">
        <v>39</v>
      </c>
      <c r="H47" s="156"/>
      <c r="I47" s="177"/>
      <c r="J47" s="178"/>
      <c r="K47" s="179"/>
      <c r="L47" s="156"/>
      <c r="M47" s="177"/>
      <c r="N47" s="178"/>
      <c r="O47" s="179"/>
      <c r="P47" s="57"/>
      <c r="Q47" s="156"/>
      <c r="R47" s="178"/>
      <c r="S47" s="180"/>
      <c r="T47" s="177"/>
      <c r="U47" s="177"/>
      <c r="V47" s="178"/>
      <c r="W47" s="179"/>
      <c r="X47" s="156"/>
      <c r="Y47" s="177"/>
      <c r="Z47" s="178"/>
      <c r="AA47" s="179"/>
      <c r="AB47" s="153">
        <f t="shared" ref="AB47" si="24">SUM(D47,H47,L47,P47,T47,X47)</f>
        <v>4</v>
      </c>
      <c r="AC47" s="253">
        <f t="shared" ref="AC47" si="25">SUM(E47,I47,M47,Q47,U47,Y47)</f>
        <v>4</v>
      </c>
      <c r="AD47" s="153">
        <f t="shared" ref="AD47" si="26">SUM(F47,J47,N47,R47,V47,Z47)</f>
        <v>3</v>
      </c>
      <c r="AE47" s="254">
        <f t="shared" ref="AE47" si="27">SUM(AB47,AC47)</f>
        <v>8</v>
      </c>
      <c r="AF47" s="434" t="s">
        <v>134</v>
      </c>
      <c r="AG47" s="432" t="s">
        <v>363</v>
      </c>
    </row>
    <row r="48" spans="1:39" s="8" customFormat="1" x14ac:dyDescent="0.2">
      <c r="A48" s="255" t="s">
        <v>322</v>
      </c>
      <c r="B48" s="393" t="s">
        <v>319</v>
      </c>
      <c r="C48" s="197" t="s">
        <v>82</v>
      </c>
      <c r="D48" s="177"/>
      <c r="E48" s="177"/>
      <c r="F48" s="178"/>
      <c r="G48" s="198"/>
      <c r="H48" s="156"/>
      <c r="I48" s="177"/>
      <c r="J48" s="178"/>
      <c r="K48" s="179"/>
      <c r="L48" s="156"/>
      <c r="M48" s="177"/>
      <c r="N48" s="178"/>
      <c r="O48" s="179"/>
      <c r="P48" s="156">
        <v>10</v>
      </c>
      <c r="Q48" s="177">
        <v>10</v>
      </c>
      <c r="R48" s="178">
        <v>4</v>
      </c>
      <c r="S48" s="180" t="s">
        <v>391</v>
      </c>
      <c r="T48" s="177"/>
      <c r="U48" s="177"/>
      <c r="V48" s="178"/>
      <c r="W48" s="179"/>
      <c r="X48" s="156"/>
      <c r="Y48" s="177"/>
      <c r="Z48" s="178"/>
      <c r="AA48" s="179"/>
      <c r="AB48" s="153">
        <f t="shared" ref="AB48:AB65" si="28">SUM(D48,H48,L48,P48,T48,X48)</f>
        <v>10</v>
      </c>
      <c r="AC48" s="253">
        <f t="shared" ref="AC48:AC65" si="29">SUM(E48,I48,M48,Q48,U48,Y48)</f>
        <v>10</v>
      </c>
      <c r="AD48" s="153">
        <f t="shared" ref="AD48:AD65" si="30">SUM(F48,J48,N48,R48,V48,Z48)</f>
        <v>4</v>
      </c>
      <c r="AE48" s="254">
        <f t="shared" si="14"/>
        <v>20</v>
      </c>
      <c r="AF48" s="434" t="s">
        <v>134</v>
      </c>
      <c r="AG48" s="432" t="s">
        <v>232</v>
      </c>
    </row>
    <row r="49" spans="1:33" s="8" customFormat="1" x14ac:dyDescent="0.2">
      <c r="A49" s="255" t="s">
        <v>326</v>
      </c>
      <c r="B49" s="393" t="s">
        <v>319</v>
      </c>
      <c r="C49" s="197" t="s">
        <v>114</v>
      </c>
      <c r="D49" s="177"/>
      <c r="E49" s="177"/>
      <c r="F49" s="178"/>
      <c r="G49" s="198"/>
      <c r="H49" s="156"/>
      <c r="I49" s="177"/>
      <c r="J49" s="178"/>
      <c r="K49" s="179"/>
      <c r="L49" s="156"/>
      <c r="M49" s="177"/>
      <c r="N49" s="178"/>
      <c r="O49" s="179"/>
      <c r="P49" s="156">
        <v>4</v>
      </c>
      <c r="Q49" s="177">
        <v>16</v>
      </c>
      <c r="R49" s="178">
        <v>5</v>
      </c>
      <c r="S49" s="180" t="s">
        <v>391</v>
      </c>
      <c r="T49" s="177"/>
      <c r="U49" s="177"/>
      <c r="V49" s="178"/>
      <c r="W49" s="179"/>
      <c r="X49" s="156"/>
      <c r="Y49" s="177"/>
      <c r="Z49" s="178"/>
      <c r="AA49" s="179"/>
      <c r="AB49" s="153">
        <f t="shared" si="28"/>
        <v>4</v>
      </c>
      <c r="AC49" s="253">
        <f t="shared" si="29"/>
        <v>16</v>
      </c>
      <c r="AD49" s="153">
        <f t="shared" si="30"/>
        <v>5</v>
      </c>
      <c r="AE49" s="254">
        <f t="shared" si="14"/>
        <v>20</v>
      </c>
      <c r="AF49" s="430" t="s">
        <v>134</v>
      </c>
      <c r="AG49" s="432" t="s">
        <v>360</v>
      </c>
    </row>
    <row r="50" spans="1:33" s="8" customFormat="1" ht="25.5" x14ac:dyDescent="0.2">
      <c r="A50" s="255" t="s">
        <v>330</v>
      </c>
      <c r="B50" s="393" t="s">
        <v>319</v>
      </c>
      <c r="C50" s="197" t="s">
        <v>83</v>
      </c>
      <c r="D50" s="177"/>
      <c r="E50" s="177"/>
      <c r="F50" s="178"/>
      <c r="G50" s="198"/>
      <c r="H50" s="156"/>
      <c r="I50" s="177"/>
      <c r="J50" s="178"/>
      <c r="K50" s="179"/>
      <c r="L50" s="156"/>
      <c r="M50" s="177"/>
      <c r="N50" s="178"/>
      <c r="O50" s="179"/>
      <c r="P50" s="156">
        <v>8</v>
      </c>
      <c r="Q50" s="177">
        <v>8</v>
      </c>
      <c r="R50" s="178">
        <v>3</v>
      </c>
      <c r="S50" s="180" t="s">
        <v>390</v>
      </c>
      <c r="T50" s="177"/>
      <c r="U50" s="177"/>
      <c r="V50" s="178"/>
      <c r="W50" s="179"/>
      <c r="X50" s="156"/>
      <c r="Y50" s="177"/>
      <c r="Z50" s="178"/>
      <c r="AA50" s="179"/>
      <c r="AB50" s="153">
        <f t="shared" si="28"/>
        <v>8</v>
      </c>
      <c r="AC50" s="253">
        <f t="shared" si="29"/>
        <v>8</v>
      </c>
      <c r="AD50" s="153">
        <f t="shared" si="30"/>
        <v>3</v>
      </c>
      <c r="AE50" s="254">
        <f t="shared" si="14"/>
        <v>16</v>
      </c>
      <c r="AF50" s="430" t="s">
        <v>134</v>
      </c>
      <c r="AG50" s="432" t="s">
        <v>361</v>
      </c>
    </row>
    <row r="51" spans="1:33" s="8" customFormat="1" ht="25.5" x14ac:dyDescent="0.2">
      <c r="A51" s="255" t="s">
        <v>334</v>
      </c>
      <c r="B51" s="393" t="s">
        <v>319</v>
      </c>
      <c r="C51" s="197" t="s">
        <v>84</v>
      </c>
      <c r="D51" s="177"/>
      <c r="E51" s="177"/>
      <c r="F51" s="178"/>
      <c r="G51" s="198"/>
      <c r="H51" s="156"/>
      <c r="I51" s="177"/>
      <c r="J51" s="178"/>
      <c r="K51" s="179"/>
      <c r="L51" s="156"/>
      <c r="M51" s="177"/>
      <c r="N51" s="178"/>
      <c r="O51" s="179"/>
      <c r="P51" s="156">
        <v>0</v>
      </c>
      <c r="Q51" s="177">
        <v>20</v>
      </c>
      <c r="R51" s="178">
        <v>3</v>
      </c>
      <c r="S51" s="180" t="s">
        <v>391</v>
      </c>
      <c r="T51" s="177"/>
      <c r="U51" s="177"/>
      <c r="V51" s="178"/>
      <c r="W51" s="179"/>
      <c r="X51" s="156"/>
      <c r="Y51" s="177"/>
      <c r="Z51" s="178"/>
      <c r="AA51" s="179"/>
      <c r="AB51" s="153">
        <f t="shared" si="28"/>
        <v>0</v>
      </c>
      <c r="AC51" s="253">
        <f t="shared" si="29"/>
        <v>20</v>
      </c>
      <c r="AD51" s="153">
        <f t="shared" si="30"/>
        <v>3</v>
      </c>
      <c r="AE51" s="254">
        <f t="shared" si="14"/>
        <v>20</v>
      </c>
      <c r="AF51" s="430" t="s">
        <v>134</v>
      </c>
      <c r="AG51" s="432" t="s">
        <v>362</v>
      </c>
    </row>
    <row r="52" spans="1:33" s="8" customFormat="1" ht="25.5" x14ac:dyDescent="0.2">
      <c r="A52" s="255" t="s">
        <v>320</v>
      </c>
      <c r="B52" s="419" t="s">
        <v>1</v>
      </c>
      <c r="C52" s="197" t="s">
        <v>100</v>
      </c>
      <c r="D52" s="177"/>
      <c r="E52" s="177"/>
      <c r="F52" s="178"/>
      <c r="G52" s="198"/>
      <c r="H52" s="156"/>
      <c r="I52" s="177"/>
      <c r="J52" s="178"/>
      <c r="K52" s="179"/>
      <c r="L52" s="156"/>
      <c r="M52" s="177"/>
      <c r="N52" s="178"/>
      <c r="O52" s="179"/>
      <c r="P52" s="156"/>
      <c r="Q52" s="177"/>
      <c r="R52" s="178"/>
      <c r="S52" s="180"/>
      <c r="T52" s="177"/>
      <c r="U52" s="177">
        <v>12</v>
      </c>
      <c r="V52" s="178">
        <v>2</v>
      </c>
      <c r="W52" s="179" t="s">
        <v>39</v>
      </c>
      <c r="X52" s="156"/>
      <c r="Y52" s="177"/>
      <c r="Z52" s="178"/>
      <c r="AA52" s="179"/>
      <c r="AB52" s="153">
        <f t="shared" si="28"/>
        <v>0</v>
      </c>
      <c r="AC52" s="253">
        <f t="shared" si="29"/>
        <v>12</v>
      </c>
      <c r="AD52" s="153">
        <f t="shared" si="30"/>
        <v>2</v>
      </c>
      <c r="AE52" s="254">
        <f t="shared" si="14"/>
        <v>12</v>
      </c>
      <c r="AF52" s="434" t="s">
        <v>386</v>
      </c>
      <c r="AG52" s="432" t="s">
        <v>364</v>
      </c>
    </row>
    <row r="53" spans="1:33" s="8" customFormat="1" ht="25.5" x14ac:dyDescent="0.2">
      <c r="A53" s="255" t="s">
        <v>340</v>
      </c>
      <c r="B53" s="419" t="s">
        <v>319</v>
      </c>
      <c r="C53" s="197" t="s">
        <v>85</v>
      </c>
      <c r="D53" s="177"/>
      <c r="E53" s="177"/>
      <c r="F53" s="178"/>
      <c r="G53" s="198"/>
      <c r="H53" s="156"/>
      <c r="I53" s="177"/>
      <c r="J53" s="178"/>
      <c r="K53" s="179"/>
      <c r="L53" s="156"/>
      <c r="M53" s="177"/>
      <c r="N53" s="178"/>
      <c r="O53" s="179"/>
      <c r="P53" s="156"/>
      <c r="Q53" s="177"/>
      <c r="R53" s="178"/>
      <c r="S53" s="180"/>
      <c r="T53" s="177">
        <v>4</v>
      </c>
      <c r="U53" s="177">
        <v>8</v>
      </c>
      <c r="V53" s="178">
        <v>3</v>
      </c>
      <c r="W53" s="179" t="s">
        <v>39</v>
      </c>
      <c r="X53" s="156"/>
      <c r="Y53" s="177"/>
      <c r="Z53" s="178"/>
      <c r="AA53" s="179"/>
      <c r="AB53" s="153">
        <f t="shared" si="28"/>
        <v>4</v>
      </c>
      <c r="AC53" s="253">
        <f t="shared" si="29"/>
        <v>8</v>
      </c>
      <c r="AD53" s="153">
        <f t="shared" si="30"/>
        <v>3</v>
      </c>
      <c r="AE53" s="254">
        <f t="shared" si="14"/>
        <v>12</v>
      </c>
      <c r="AF53" s="430" t="s">
        <v>134</v>
      </c>
      <c r="AG53" s="432" t="s">
        <v>363</v>
      </c>
    </row>
    <row r="54" spans="1:33" s="8" customFormat="1" x14ac:dyDescent="0.2">
      <c r="A54" s="255" t="s">
        <v>323</v>
      </c>
      <c r="B54" s="393" t="s">
        <v>319</v>
      </c>
      <c r="C54" s="507" t="s">
        <v>86</v>
      </c>
      <c r="D54" s="177"/>
      <c r="E54" s="177"/>
      <c r="F54" s="178"/>
      <c r="G54" s="198"/>
      <c r="H54" s="156"/>
      <c r="I54" s="177"/>
      <c r="J54" s="178"/>
      <c r="K54" s="179"/>
      <c r="L54" s="156"/>
      <c r="M54" s="177"/>
      <c r="N54" s="178"/>
      <c r="O54" s="179"/>
      <c r="P54" s="156"/>
      <c r="Q54" s="177"/>
      <c r="R54" s="178"/>
      <c r="S54" s="180"/>
      <c r="T54" s="177">
        <v>12</v>
      </c>
      <c r="U54" s="177">
        <v>8</v>
      </c>
      <c r="V54" s="178">
        <v>5</v>
      </c>
      <c r="W54" s="179" t="s">
        <v>393</v>
      </c>
      <c r="X54" s="156"/>
      <c r="Y54" s="177"/>
      <c r="Z54" s="178"/>
      <c r="AA54" s="179"/>
      <c r="AB54" s="153">
        <f t="shared" si="28"/>
        <v>12</v>
      </c>
      <c r="AC54" s="253">
        <f t="shared" si="29"/>
        <v>8</v>
      </c>
      <c r="AD54" s="153">
        <f t="shared" si="30"/>
        <v>5</v>
      </c>
      <c r="AE54" s="254">
        <f t="shared" si="14"/>
        <v>20</v>
      </c>
      <c r="AF54" s="430" t="s">
        <v>134</v>
      </c>
      <c r="AG54" s="432" t="s">
        <v>232</v>
      </c>
    </row>
    <row r="55" spans="1:33" s="8" customFormat="1" x14ac:dyDescent="0.2">
      <c r="A55" s="255" t="s">
        <v>327</v>
      </c>
      <c r="B55" s="393" t="s">
        <v>319</v>
      </c>
      <c r="C55" s="197" t="s">
        <v>115</v>
      </c>
      <c r="D55" s="177"/>
      <c r="E55" s="177"/>
      <c r="F55" s="178"/>
      <c r="G55" s="198"/>
      <c r="H55" s="156"/>
      <c r="I55" s="177"/>
      <c r="J55" s="178"/>
      <c r="K55" s="179"/>
      <c r="L55" s="156"/>
      <c r="M55" s="177"/>
      <c r="N55" s="178"/>
      <c r="O55" s="179"/>
      <c r="P55" s="156"/>
      <c r="Q55" s="177"/>
      <c r="R55" s="178"/>
      <c r="S55" s="180"/>
      <c r="T55" s="177">
        <v>4</v>
      </c>
      <c r="U55" s="177">
        <v>16</v>
      </c>
      <c r="V55" s="178">
        <v>5</v>
      </c>
      <c r="W55" s="179" t="s">
        <v>393</v>
      </c>
      <c r="X55" s="156"/>
      <c r="Y55" s="177"/>
      <c r="Z55" s="178"/>
      <c r="AA55" s="179"/>
      <c r="AB55" s="153">
        <f t="shared" si="28"/>
        <v>4</v>
      </c>
      <c r="AC55" s="253">
        <f t="shared" si="29"/>
        <v>16</v>
      </c>
      <c r="AD55" s="153">
        <f t="shared" si="30"/>
        <v>5</v>
      </c>
      <c r="AE55" s="254">
        <f t="shared" si="14"/>
        <v>20</v>
      </c>
      <c r="AF55" s="430" t="s">
        <v>134</v>
      </c>
      <c r="AG55" s="432" t="s">
        <v>360</v>
      </c>
    </row>
    <row r="56" spans="1:33" s="8" customFormat="1" ht="25.5" x14ac:dyDescent="0.2">
      <c r="A56" s="255" t="s">
        <v>331</v>
      </c>
      <c r="B56" s="393" t="s">
        <v>319</v>
      </c>
      <c r="C56" s="197" t="s">
        <v>87</v>
      </c>
      <c r="D56" s="177"/>
      <c r="E56" s="177"/>
      <c r="F56" s="178"/>
      <c r="G56" s="198"/>
      <c r="H56" s="156"/>
      <c r="I56" s="177"/>
      <c r="J56" s="178"/>
      <c r="K56" s="179"/>
      <c r="L56" s="156"/>
      <c r="M56" s="177"/>
      <c r="N56" s="178"/>
      <c r="O56" s="179"/>
      <c r="P56" s="156"/>
      <c r="Q56" s="177"/>
      <c r="R56" s="178"/>
      <c r="S56" s="180"/>
      <c r="T56" s="177">
        <v>8</v>
      </c>
      <c r="U56" s="177">
        <v>8</v>
      </c>
      <c r="V56" s="178">
        <v>4</v>
      </c>
      <c r="W56" s="179" t="s">
        <v>393</v>
      </c>
      <c r="X56" s="156"/>
      <c r="Y56" s="177"/>
      <c r="Z56" s="178"/>
      <c r="AA56" s="179"/>
      <c r="AB56" s="153">
        <f t="shared" si="28"/>
        <v>8</v>
      </c>
      <c r="AC56" s="253">
        <f t="shared" si="29"/>
        <v>8</v>
      </c>
      <c r="AD56" s="153">
        <f t="shared" si="30"/>
        <v>4</v>
      </c>
      <c r="AE56" s="254">
        <f t="shared" si="14"/>
        <v>16</v>
      </c>
      <c r="AF56" s="430" t="s">
        <v>134</v>
      </c>
      <c r="AG56" s="432" t="s">
        <v>361</v>
      </c>
    </row>
    <row r="57" spans="1:33" s="8" customFormat="1" ht="25.5" x14ac:dyDescent="0.2">
      <c r="A57" s="255" t="s">
        <v>338</v>
      </c>
      <c r="B57" s="393" t="s">
        <v>319</v>
      </c>
      <c r="C57" s="197" t="s">
        <v>89</v>
      </c>
      <c r="D57" s="177"/>
      <c r="E57" s="177"/>
      <c r="F57" s="178"/>
      <c r="G57" s="198"/>
      <c r="H57" s="156"/>
      <c r="I57" s="177"/>
      <c r="J57" s="178"/>
      <c r="K57" s="179"/>
      <c r="L57" s="156"/>
      <c r="M57" s="177"/>
      <c r="N57" s="178"/>
      <c r="O57" s="179"/>
      <c r="P57" s="156"/>
      <c r="Q57" s="177"/>
      <c r="R57" s="178"/>
      <c r="S57" s="180"/>
      <c r="T57" s="177"/>
      <c r="U57" s="177">
        <v>8</v>
      </c>
      <c r="V57" s="178">
        <v>2</v>
      </c>
      <c r="W57" s="179" t="s">
        <v>39</v>
      </c>
      <c r="X57" s="156"/>
      <c r="Y57" s="177"/>
      <c r="Z57" s="178"/>
      <c r="AA57" s="179"/>
      <c r="AB57" s="153">
        <f t="shared" si="28"/>
        <v>0</v>
      </c>
      <c r="AC57" s="253">
        <f t="shared" si="29"/>
        <v>8</v>
      </c>
      <c r="AD57" s="153">
        <f t="shared" si="30"/>
        <v>2</v>
      </c>
      <c r="AE57" s="254">
        <f t="shared" si="14"/>
        <v>8</v>
      </c>
      <c r="AF57" s="430" t="s">
        <v>134</v>
      </c>
      <c r="AG57" s="432" t="s">
        <v>362</v>
      </c>
    </row>
    <row r="58" spans="1:33" s="8" customFormat="1" ht="25.5" x14ac:dyDescent="0.2">
      <c r="A58" s="255" t="s">
        <v>335</v>
      </c>
      <c r="B58" s="393" t="s">
        <v>319</v>
      </c>
      <c r="C58" s="197" t="s">
        <v>88</v>
      </c>
      <c r="D58" s="177"/>
      <c r="E58" s="177"/>
      <c r="F58" s="178"/>
      <c r="G58" s="198"/>
      <c r="H58" s="156"/>
      <c r="I58" s="177"/>
      <c r="J58" s="178"/>
      <c r="K58" s="179"/>
      <c r="L58" s="156"/>
      <c r="M58" s="177"/>
      <c r="N58" s="178"/>
      <c r="O58" s="179"/>
      <c r="P58" s="156"/>
      <c r="Q58" s="177"/>
      <c r="R58" s="178"/>
      <c r="S58" s="180"/>
      <c r="T58" s="177">
        <v>0</v>
      </c>
      <c r="U58" s="177">
        <v>20</v>
      </c>
      <c r="V58" s="178">
        <v>5</v>
      </c>
      <c r="W58" s="179" t="s">
        <v>393</v>
      </c>
      <c r="X58" s="156"/>
      <c r="Y58" s="177"/>
      <c r="Z58" s="178"/>
      <c r="AA58" s="179"/>
      <c r="AB58" s="153">
        <f t="shared" si="28"/>
        <v>0</v>
      </c>
      <c r="AC58" s="253">
        <f t="shared" si="29"/>
        <v>20</v>
      </c>
      <c r="AD58" s="153">
        <f t="shared" si="30"/>
        <v>5</v>
      </c>
      <c r="AE58" s="254">
        <f t="shared" si="14"/>
        <v>20</v>
      </c>
      <c r="AF58" s="430" t="s">
        <v>134</v>
      </c>
      <c r="AG58" s="432" t="s">
        <v>362</v>
      </c>
    </row>
    <row r="59" spans="1:33" s="8" customFormat="1" ht="25.5" x14ac:dyDescent="0.2">
      <c r="A59" s="255" t="s">
        <v>341</v>
      </c>
      <c r="B59" s="419" t="s">
        <v>319</v>
      </c>
      <c r="C59" s="197" t="s">
        <v>112</v>
      </c>
      <c r="D59" s="177"/>
      <c r="E59" s="177"/>
      <c r="F59" s="178"/>
      <c r="G59" s="179"/>
      <c r="H59" s="156"/>
      <c r="I59" s="177"/>
      <c r="J59" s="178"/>
      <c r="K59" s="179"/>
      <c r="L59" s="156"/>
      <c r="M59" s="177"/>
      <c r="N59" s="178"/>
      <c r="O59" s="179"/>
      <c r="P59" s="177"/>
      <c r="Q59" s="177"/>
      <c r="R59" s="178"/>
      <c r="S59" s="179"/>
      <c r="T59" s="177">
        <v>10</v>
      </c>
      <c r="U59" s="177"/>
      <c r="V59" s="178">
        <v>2</v>
      </c>
      <c r="W59" s="179" t="s">
        <v>1</v>
      </c>
      <c r="X59" s="156"/>
      <c r="Y59" s="177"/>
      <c r="Z59" s="178"/>
      <c r="AA59" s="179"/>
      <c r="AB59" s="153">
        <f t="shared" si="28"/>
        <v>10</v>
      </c>
      <c r="AC59" s="253">
        <f t="shared" si="29"/>
        <v>0</v>
      </c>
      <c r="AD59" s="153">
        <f t="shared" si="30"/>
        <v>2</v>
      </c>
      <c r="AE59" s="254">
        <f t="shared" si="14"/>
        <v>10</v>
      </c>
      <c r="AF59" s="434" t="s">
        <v>389</v>
      </c>
      <c r="AG59" s="432" t="s">
        <v>365</v>
      </c>
    </row>
    <row r="60" spans="1:33" s="8" customFormat="1" x14ac:dyDescent="0.2">
      <c r="A60" s="255" t="s">
        <v>342</v>
      </c>
      <c r="B60" s="419" t="s">
        <v>319</v>
      </c>
      <c r="C60" s="197" t="s">
        <v>343</v>
      </c>
      <c r="D60" s="177"/>
      <c r="E60" s="177"/>
      <c r="F60" s="178"/>
      <c r="G60" s="198"/>
      <c r="H60" s="156"/>
      <c r="I60" s="177"/>
      <c r="J60" s="178"/>
      <c r="K60" s="179"/>
      <c r="L60" s="156"/>
      <c r="M60" s="177"/>
      <c r="N60" s="178"/>
      <c r="O60" s="179"/>
      <c r="P60" s="156"/>
      <c r="Q60" s="177"/>
      <c r="R60" s="178"/>
      <c r="S60" s="180"/>
      <c r="T60" s="177"/>
      <c r="U60" s="177"/>
      <c r="V60" s="178"/>
      <c r="W60" s="179"/>
      <c r="X60" s="156">
        <v>4</v>
      </c>
      <c r="Y60" s="177">
        <v>4</v>
      </c>
      <c r="Z60" s="178">
        <v>2</v>
      </c>
      <c r="AA60" s="179" t="s">
        <v>39</v>
      </c>
      <c r="AB60" s="153">
        <f t="shared" ref="AB60" si="31">SUM(D60,H60,L60,P60,T60,X60)</f>
        <v>4</v>
      </c>
      <c r="AC60" s="253">
        <f t="shared" ref="AC60" si="32">SUM(E60,I60,M60,Q60,U60,Y60)</f>
        <v>4</v>
      </c>
      <c r="AD60" s="153">
        <f t="shared" ref="AD60" si="33">SUM(F60,J60,N60,R60,V60,Z60)</f>
        <v>2</v>
      </c>
      <c r="AE60" s="254">
        <f t="shared" ref="AE60" si="34">SUM(AB60,AC60)</f>
        <v>8</v>
      </c>
      <c r="AF60" s="434" t="s">
        <v>135</v>
      </c>
      <c r="AG60" s="432" t="s">
        <v>186</v>
      </c>
    </row>
    <row r="61" spans="1:33" s="8" customFormat="1" ht="25.5" x14ac:dyDescent="0.2">
      <c r="A61" s="255" t="s">
        <v>344</v>
      </c>
      <c r="B61" s="419" t="s">
        <v>1</v>
      </c>
      <c r="C61" s="197" t="s">
        <v>101</v>
      </c>
      <c r="D61" s="177"/>
      <c r="E61" s="177"/>
      <c r="F61" s="178"/>
      <c r="G61" s="198"/>
      <c r="H61" s="156"/>
      <c r="I61" s="177"/>
      <c r="J61" s="178"/>
      <c r="K61" s="179"/>
      <c r="L61" s="156"/>
      <c r="M61" s="177"/>
      <c r="N61" s="178"/>
      <c r="O61" s="179"/>
      <c r="P61" s="156"/>
      <c r="Q61" s="177"/>
      <c r="R61" s="178"/>
      <c r="S61" s="180"/>
      <c r="T61" s="177"/>
      <c r="U61" s="177"/>
      <c r="V61" s="178"/>
      <c r="W61" s="179"/>
      <c r="X61" s="156"/>
      <c r="Y61" s="177">
        <v>16</v>
      </c>
      <c r="Z61" s="178">
        <v>2</v>
      </c>
      <c r="AA61" s="179" t="s">
        <v>39</v>
      </c>
      <c r="AB61" s="153">
        <f t="shared" si="28"/>
        <v>0</v>
      </c>
      <c r="AC61" s="253">
        <f t="shared" si="29"/>
        <v>16</v>
      </c>
      <c r="AD61" s="153">
        <f t="shared" si="30"/>
        <v>2</v>
      </c>
      <c r="AE61" s="254">
        <f t="shared" si="14"/>
        <v>16</v>
      </c>
      <c r="AF61" s="434" t="s">
        <v>386</v>
      </c>
      <c r="AG61" s="432" t="s">
        <v>366</v>
      </c>
    </row>
    <row r="62" spans="1:33" s="8" customFormat="1" x14ac:dyDescent="0.2">
      <c r="A62" s="255" t="s">
        <v>324</v>
      </c>
      <c r="B62" s="393" t="s">
        <v>319</v>
      </c>
      <c r="C62" s="197" t="s">
        <v>90</v>
      </c>
      <c r="D62" s="177"/>
      <c r="E62" s="177"/>
      <c r="F62" s="178"/>
      <c r="G62" s="198"/>
      <c r="H62" s="156"/>
      <c r="I62" s="177"/>
      <c r="J62" s="178"/>
      <c r="K62" s="179"/>
      <c r="L62" s="156"/>
      <c r="M62" s="177"/>
      <c r="N62" s="178"/>
      <c r="O62" s="179"/>
      <c r="P62" s="156"/>
      <c r="Q62" s="177"/>
      <c r="R62" s="178"/>
      <c r="S62" s="180"/>
      <c r="T62" s="177"/>
      <c r="U62" s="177"/>
      <c r="V62" s="178"/>
      <c r="W62" s="179"/>
      <c r="X62" s="156">
        <v>12</v>
      </c>
      <c r="Y62" s="177"/>
      <c r="Z62" s="178">
        <v>5</v>
      </c>
      <c r="AA62" s="179" t="s">
        <v>393</v>
      </c>
      <c r="AB62" s="153">
        <f t="shared" si="28"/>
        <v>12</v>
      </c>
      <c r="AC62" s="253">
        <f t="shared" si="29"/>
        <v>0</v>
      </c>
      <c r="AD62" s="153">
        <f t="shared" si="30"/>
        <v>5</v>
      </c>
      <c r="AE62" s="254">
        <f t="shared" si="14"/>
        <v>12</v>
      </c>
      <c r="AF62" s="430" t="s">
        <v>134</v>
      </c>
      <c r="AG62" s="432" t="s">
        <v>232</v>
      </c>
    </row>
    <row r="63" spans="1:33" s="8" customFormat="1" ht="25.5" x14ac:dyDescent="0.2">
      <c r="A63" s="255" t="s">
        <v>336</v>
      </c>
      <c r="B63" s="393" t="s">
        <v>319</v>
      </c>
      <c r="C63" s="197" t="s">
        <v>91</v>
      </c>
      <c r="D63" s="177"/>
      <c r="E63" s="177"/>
      <c r="F63" s="178"/>
      <c r="G63" s="198"/>
      <c r="H63" s="156"/>
      <c r="I63" s="177"/>
      <c r="J63" s="178"/>
      <c r="K63" s="179"/>
      <c r="L63" s="156"/>
      <c r="M63" s="177"/>
      <c r="N63" s="178"/>
      <c r="O63" s="179"/>
      <c r="P63" s="156"/>
      <c r="Q63" s="177"/>
      <c r="R63" s="178"/>
      <c r="S63" s="180"/>
      <c r="T63" s="177"/>
      <c r="U63" s="177"/>
      <c r="V63" s="178"/>
      <c r="W63" s="179"/>
      <c r="X63" s="156"/>
      <c r="Y63" s="177">
        <v>12</v>
      </c>
      <c r="Z63" s="178">
        <v>5</v>
      </c>
      <c r="AA63" s="179" t="s">
        <v>393</v>
      </c>
      <c r="AB63" s="153">
        <f t="shared" si="28"/>
        <v>0</v>
      </c>
      <c r="AC63" s="253">
        <f t="shared" si="29"/>
        <v>12</v>
      </c>
      <c r="AD63" s="153">
        <f t="shared" si="30"/>
        <v>5</v>
      </c>
      <c r="AE63" s="254">
        <f t="shared" si="14"/>
        <v>12</v>
      </c>
      <c r="AF63" s="430" t="s">
        <v>134</v>
      </c>
      <c r="AG63" s="432" t="s">
        <v>362</v>
      </c>
    </row>
    <row r="64" spans="1:33" s="8" customFormat="1" x14ac:dyDescent="0.2">
      <c r="A64" s="255" t="s">
        <v>328</v>
      </c>
      <c r="B64" s="393" t="s">
        <v>319</v>
      </c>
      <c r="C64" s="197" t="s">
        <v>116</v>
      </c>
      <c r="D64" s="177"/>
      <c r="E64" s="177"/>
      <c r="F64" s="178"/>
      <c r="G64" s="198"/>
      <c r="H64" s="156"/>
      <c r="I64" s="177"/>
      <c r="J64" s="178"/>
      <c r="K64" s="179"/>
      <c r="L64" s="156"/>
      <c r="M64" s="177"/>
      <c r="N64" s="178"/>
      <c r="O64" s="179"/>
      <c r="P64" s="156"/>
      <c r="Q64" s="177"/>
      <c r="R64" s="178"/>
      <c r="S64" s="180"/>
      <c r="T64" s="177"/>
      <c r="U64" s="177"/>
      <c r="V64" s="178"/>
      <c r="W64" s="179"/>
      <c r="X64" s="156">
        <v>4</v>
      </c>
      <c r="Y64" s="177">
        <v>8</v>
      </c>
      <c r="Z64" s="178">
        <v>5</v>
      </c>
      <c r="AA64" s="179" t="s">
        <v>393</v>
      </c>
      <c r="AB64" s="153">
        <f t="shared" si="28"/>
        <v>4</v>
      </c>
      <c r="AC64" s="253">
        <f t="shared" si="29"/>
        <v>8</v>
      </c>
      <c r="AD64" s="153">
        <f t="shared" si="30"/>
        <v>5</v>
      </c>
      <c r="AE64" s="254">
        <f t="shared" si="14"/>
        <v>12</v>
      </c>
      <c r="AF64" s="430" t="s">
        <v>134</v>
      </c>
      <c r="AG64" s="432" t="s">
        <v>360</v>
      </c>
    </row>
    <row r="65" spans="1:34" s="8" customFormat="1" ht="26.25" thickBot="1" x14ac:dyDescent="0.25">
      <c r="A65" s="255" t="s">
        <v>332</v>
      </c>
      <c r="B65" s="393" t="s">
        <v>319</v>
      </c>
      <c r="C65" s="197" t="s">
        <v>92</v>
      </c>
      <c r="D65" s="177"/>
      <c r="E65" s="177"/>
      <c r="F65" s="178"/>
      <c r="G65" s="198"/>
      <c r="H65" s="156"/>
      <c r="I65" s="177"/>
      <c r="J65" s="178"/>
      <c r="K65" s="179"/>
      <c r="L65" s="156"/>
      <c r="M65" s="177"/>
      <c r="N65" s="178"/>
      <c r="O65" s="179"/>
      <c r="P65" s="156"/>
      <c r="Q65" s="177"/>
      <c r="R65" s="178"/>
      <c r="S65" s="180"/>
      <c r="T65" s="177"/>
      <c r="U65" s="177"/>
      <c r="V65" s="178"/>
      <c r="W65" s="179"/>
      <c r="X65" s="156"/>
      <c r="Y65" s="177">
        <v>12</v>
      </c>
      <c r="Z65" s="178">
        <v>3</v>
      </c>
      <c r="AA65" s="179" t="s">
        <v>393</v>
      </c>
      <c r="AB65" s="153">
        <f t="shared" si="28"/>
        <v>0</v>
      </c>
      <c r="AC65" s="253">
        <f t="shared" si="29"/>
        <v>12</v>
      </c>
      <c r="AD65" s="153">
        <f t="shared" si="30"/>
        <v>3</v>
      </c>
      <c r="AE65" s="254">
        <f t="shared" si="14"/>
        <v>12</v>
      </c>
      <c r="AF65" s="430" t="s">
        <v>134</v>
      </c>
      <c r="AG65" s="432" t="s">
        <v>361</v>
      </c>
    </row>
    <row r="66" spans="1:34" s="220" customFormat="1" ht="16.5" thickBot="1" x14ac:dyDescent="0.3">
      <c r="A66" s="214"/>
      <c r="B66" s="215"/>
      <c r="C66" s="213" t="s">
        <v>50</v>
      </c>
      <c r="D66" s="245">
        <f>SUM(D11:D65)</f>
        <v>44</v>
      </c>
      <c r="E66" s="245">
        <f>SUM(E11:E65)</f>
        <v>78</v>
      </c>
      <c r="F66" s="245">
        <f>SUM(F11:F65)</f>
        <v>27</v>
      </c>
      <c r="G66" s="246" t="s">
        <v>18</v>
      </c>
      <c r="H66" s="245">
        <f>SUM(H11:H65)</f>
        <v>60</v>
      </c>
      <c r="I66" s="245">
        <f>SUM(I11:I65)</f>
        <v>60</v>
      </c>
      <c r="J66" s="245">
        <f>SUM(J11:J65)</f>
        <v>28</v>
      </c>
      <c r="K66" s="246" t="s">
        <v>18</v>
      </c>
      <c r="L66" s="245">
        <f>SUM(L11:L65)</f>
        <v>80</v>
      </c>
      <c r="M66" s="245">
        <f>SUM(M11:M65)</f>
        <v>48</v>
      </c>
      <c r="N66" s="245">
        <f>SUM(N11:N65)</f>
        <v>28</v>
      </c>
      <c r="O66" s="246" t="s">
        <v>18</v>
      </c>
      <c r="P66" s="245">
        <f>SUM(P11:P65)</f>
        <v>30</v>
      </c>
      <c r="Q66" s="245">
        <f>SUM(Q11:Q65)</f>
        <v>86</v>
      </c>
      <c r="R66" s="245">
        <f>SUM(R11:R65)</f>
        <v>24</v>
      </c>
      <c r="S66" s="246" t="s">
        <v>18</v>
      </c>
      <c r="T66" s="245">
        <f>SUM(T11:T65)</f>
        <v>38</v>
      </c>
      <c r="U66" s="245">
        <f>SUM(U11:U65)</f>
        <v>88</v>
      </c>
      <c r="V66" s="245">
        <f>SUM(V11:V65)</f>
        <v>30</v>
      </c>
      <c r="W66" s="246" t="s">
        <v>18</v>
      </c>
      <c r="X66" s="247">
        <f>SUM(X11:X65)</f>
        <v>24</v>
      </c>
      <c r="Y66" s="245">
        <f>SUM(Y11:Y65)</f>
        <v>64</v>
      </c>
      <c r="Z66" s="245">
        <f>SUM(Z11:Z65)</f>
        <v>26</v>
      </c>
      <c r="AA66" s="246" t="s">
        <v>18</v>
      </c>
      <c r="AB66" s="247">
        <f>SUM(AB11:AB65)</f>
        <v>276</v>
      </c>
      <c r="AC66" s="248">
        <f>SUM(AC11:AC65)</f>
        <v>424</v>
      </c>
      <c r="AD66" s="251">
        <f>SUM(AD11:AD65)</f>
        <v>163</v>
      </c>
      <c r="AE66" s="247">
        <f>SUM(AE11:AE65)</f>
        <v>692</v>
      </c>
      <c r="AF66" s="56"/>
      <c r="AG66" s="293"/>
      <c r="AH66" s="287"/>
    </row>
    <row r="67" spans="1:34" s="220" customFormat="1" ht="15.75" x14ac:dyDescent="0.25">
      <c r="A67" s="74"/>
      <c r="B67" s="238"/>
      <c r="C67" s="75" t="s">
        <v>5</v>
      </c>
      <c r="D67" s="530"/>
      <c r="E67" s="530"/>
      <c r="F67" s="530"/>
      <c r="G67" s="530"/>
      <c r="H67" s="530"/>
      <c r="I67" s="530"/>
      <c r="J67" s="530"/>
      <c r="K67" s="530"/>
      <c r="L67" s="530"/>
      <c r="M67" s="530"/>
      <c r="N67" s="530"/>
      <c r="O67" s="530"/>
      <c r="P67" s="530"/>
      <c r="Q67" s="530"/>
      <c r="R67" s="530"/>
      <c r="S67" s="530"/>
      <c r="T67" s="530"/>
      <c r="U67" s="530"/>
      <c r="V67" s="530"/>
      <c r="W67" s="530"/>
      <c r="X67" s="530"/>
      <c r="Y67" s="530"/>
      <c r="Z67" s="530"/>
      <c r="AA67" s="530"/>
      <c r="AB67" s="530"/>
      <c r="AC67" s="530"/>
      <c r="AD67" s="531"/>
      <c r="AE67" s="532"/>
      <c r="AF67" s="56"/>
      <c r="AG67" s="293"/>
      <c r="AH67" s="287"/>
    </row>
    <row r="68" spans="1:34" s="57" customFormat="1" x14ac:dyDescent="0.2">
      <c r="A68" s="491" t="s">
        <v>385</v>
      </c>
      <c r="B68" s="283" t="s">
        <v>109</v>
      </c>
      <c r="C68" s="141" t="s">
        <v>400</v>
      </c>
      <c r="D68" s="277"/>
      <c r="E68" s="274"/>
      <c r="F68" s="275"/>
      <c r="G68" s="280"/>
      <c r="H68" s="277"/>
      <c r="I68" s="274"/>
      <c r="J68" s="275"/>
      <c r="K68" s="280"/>
      <c r="L68" s="277"/>
      <c r="M68" s="274"/>
      <c r="N68" s="275"/>
      <c r="O68" s="280"/>
      <c r="P68" s="277"/>
      <c r="Q68" s="274"/>
      <c r="R68" s="275"/>
      <c r="S68" s="280" t="s">
        <v>384</v>
      </c>
      <c r="T68" s="277"/>
      <c r="U68" s="274"/>
      <c r="V68" s="275"/>
      <c r="W68" s="280"/>
      <c r="X68" s="277"/>
      <c r="Y68" s="274"/>
      <c r="Z68" s="275"/>
      <c r="AA68" s="280"/>
      <c r="AB68" s="123">
        <v>0</v>
      </c>
      <c r="AC68" s="120">
        <v>0</v>
      </c>
      <c r="AD68" s="121">
        <v>0</v>
      </c>
      <c r="AE68" s="122"/>
      <c r="AF68" s="9"/>
      <c r="AG68" s="294"/>
      <c r="AH68" s="288"/>
    </row>
    <row r="69" spans="1:34" s="57" customFormat="1" x14ac:dyDescent="0.2">
      <c r="A69" s="262" t="s">
        <v>93</v>
      </c>
      <c r="B69" s="283" t="s">
        <v>109</v>
      </c>
      <c r="C69" s="279" t="s">
        <v>94</v>
      </c>
      <c r="D69" s="278"/>
      <c r="E69" s="262"/>
      <c r="F69" s="262"/>
      <c r="G69" s="279"/>
      <c r="H69" s="278"/>
      <c r="I69" s="262"/>
      <c r="J69" s="262"/>
      <c r="K69" s="279"/>
      <c r="L69" s="278"/>
      <c r="M69" s="262"/>
      <c r="N69" s="262"/>
      <c r="O69" s="279"/>
      <c r="P69" s="278"/>
      <c r="Q69" s="262"/>
      <c r="R69" s="262"/>
      <c r="S69" s="279"/>
      <c r="T69" s="278"/>
      <c r="U69" s="262"/>
      <c r="V69" s="262"/>
      <c r="W69" s="279"/>
      <c r="X69" s="278"/>
      <c r="Y69" s="262"/>
      <c r="Z69" s="262"/>
      <c r="AA69" s="282" t="s">
        <v>105</v>
      </c>
      <c r="AB69" s="123">
        <f t="shared" ref="AB69:AB71" si="35">SUM(D69,H69,L69,P69,T69,X69)</f>
        <v>0</v>
      </c>
      <c r="AC69" s="120">
        <f t="shared" ref="AC69:AC71" si="36">SUM(E69,I69,M69,Q69,U69,Y69)</f>
        <v>0</v>
      </c>
      <c r="AD69" s="121">
        <v>0</v>
      </c>
      <c r="AE69" s="122"/>
      <c r="AF69" s="9"/>
      <c r="AG69" s="294"/>
      <c r="AH69" s="288"/>
    </row>
    <row r="70" spans="1:34" s="57" customFormat="1" x14ac:dyDescent="0.2">
      <c r="A70" s="262" t="s">
        <v>95</v>
      </c>
      <c r="B70" s="283" t="s">
        <v>109</v>
      </c>
      <c r="C70" s="279" t="s">
        <v>96</v>
      </c>
      <c r="D70" s="278"/>
      <c r="E70" s="262"/>
      <c r="F70" s="262"/>
      <c r="G70" s="279"/>
      <c r="H70" s="278"/>
      <c r="I70" s="262"/>
      <c r="J70" s="262"/>
      <c r="K70" s="279"/>
      <c r="L70" s="278"/>
      <c r="M70" s="262"/>
      <c r="N70" s="262"/>
      <c r="O70" s="279"/>
      <c r="P70" s="278"/>
      <c r="Q70" s="262"/>
      <c r="R70" s="262"/>
      <c r="S70" s="279"/>
      <c r="T70" s="278"/>
      <c r="U70" s="262"/>
      <c r="V70" s="262"/>
      <c r="W70" s="279"/>
      <c r="X70" s="278"/>
      <c r="Y70" s="262"/>
      <c r="Z70" s="262"/>
      <c r="AA70" s="282" t="s">
        <v>105</v>
      </c>
      <c r="AB70" s="123">
        <f t="shared" si="35"/>
        <v>0</v>
      </c>
      <c r="AC70" s="120">
        <f t="shared" si="36"/>
        <v>0</v>
      </c>
      <c r="AD70" s="121">
        <v>0</v>
      </c>
      <c r="AE70" s="122"/>
      <c r="AF70" s="9"/>
      <c r="AG70" s="294"/>
      <c r="AH70" s="288"/>
    </row>
    <row r="71" spans="1:34" s="57" customFormat="1" x14ac:dyDescent="0.2">
      <c r="A71" s="262" t="s">
        <v>97</v>
      </c>
      <c r="B71" s="283" t="s">
        <v>109</v>
      </c>
      <c r="C71" s="279" t="s">
        <v>117</v>
      </c>
      <c r="D71" s="276"/>
      <c r="E71" s="263"/>
      <c r="F71" s="263"/>
      <c r="G71" s="281"/>
      <c r="H71" s="276"/>
      <c r="I71" s="263"/>
      <c r="J71" s="263"/>
      <c r="K71" s="281"/>
      <c r="L71" s="276"/>
      <c r="M71" s="263"/>
      <c r="N71" s="263"/>
      <c r="O71" s="281"/>
      <c r="P71" s="276"/>
      <c r="Q71" s="263"/>
      <c r="R71" s="263"/>
      <c r="S71" s="281"/>
      <c r="T71" s="276"/>
      <c r="U71" s="263"/>
      <c r="V71" s="263"/>
      <c r="W71" s="281"/>
      <c r="X71" s="276"/>
      <c r="Y71" s="263"/>
      <c r="Z71" s="263"/>
      <c r="AA71" s="282" t="s">
        <v>105</v>
      </c>
      <c r="AB71" s="123">
        <f t="shared" si="35"/>
        <v>0</v>
      </c>
      <c r="AC71" s="120">
        <f t="shared" si="36"/>
        <v>0</v>
      </c>
      <c r="AD71" s="121">
        <v>0</v>
      </c>
      <c r="AE71" s="122"/>
      <c r="AF71" s="9"/>
      <c r="AG71" s="294"/>
      <c r="AH71" s="288"/>
    </row>
    <row r="72" spans="1:34" s="220" customFormat="1" ht="16.5" thickBot="1" x14ac:dyDescent="0.3">
      <c r="A72" s="556" t="s">
        <v>14</v>
      </c>
      <c r="B72" s="557"/>
      <c r="C72" s="558"/>
      <c r="D72" s="243">
        <f t="shared" ref="D72:AD72" si="37">SUM(D68:D71)</f>
        <v>0</v>
      </c>
      <c r="E72" s="243">
        <f t="shared" si="37"/>
        <v>0</v>
      </c>
      <c r="F72" s="239">
        <f t="shared" si="37"/>
        <v>0</v>
      </c>
      <c r="G72" s="240">
        <f t="shared" si="37"/>
        <v>0</v>
      </c>
      <c r="H72" s="243">
        <f t="shared" si="37"/>
        <v>0</v>
      </c>
      <c r="I72" s="243">
        <f t="shared" si="37"/>
        <v>0</v>
      </c>
      <c r="J72" s="239">
        <f t="shared" si="37"/>
        <v>0</v>
      </c>
      <c r="K72" s="240">
        <f t="shared" si="37"/>
        <v>0</v>
      </c>
      <c r="L72" s="243">
        <f t="shared" si="37"/>
        <v>0</v>
      </c>
      <c r="M72" s="243">
        <f t="shared" si="37"/>
        <v>0</v>
      </c>
      <c r="N72" s="241">
        <f t="shared" si="37"/>
        <v>0</v>
      </c>
      <c r="O72" s="240">
        <f t="shared" si="37"/>
        <v>0</v>
      </c>
      <c r="P72" s="243">
        <f t="shared" si="37"/>
        <v>0</v>
      </c>
      <c r="Q72" s="243">
        <f t="shared" si="37"/>
        <v>0</v>
      </c>
      <c r="R72" s="239">
        <f t="shared" si="37"/>
        <v>0</v>
      </c>
      <c r="S72" s="240">
        <f t="shared" si="37"/>
        <v>0</v>
      </c>
      <c r="T72" s="243">
        <f t="shared" si="37"/>
        <v>0</v>
      </c>
      <c r="U72" s="243">
        <f t="shared" si="37"/>
        <v>0</v>
      </c>
      <c r="V72" s="239">
        <f t="shared" si="37"/>
        <v>0</v>
      </c>
      <c r="W72" s="240">
        <f t="shared" si="37"/>
        <v>0</v>
      </c>
      <c r="X72" s="243">
        <f t="shared" si="37"/>
        <v>0</v>
      </c>
      <c r="Y72" s="243">
        <f t="shared" si="37"/>
        <v>0</v>
      </c>
      <c r="Z72" s="239">
        <f t="shared" si="37"/>
        <v>0</v>
      </c>
      <c r="AA72" s="240">
        <f t="shared" si="37"/>
        <v>0</v>
      </c>
      <c r="AB72" s="242">
        <f t="shared" si="37"/>
        <v>0</v>
      </c>
      <c r="AC72" s="243">
        <f t="shared" si="37"/>
        <v>0</v>
      </c>
      <c r="AD72" s="243">
        <f t="shared" si="37"/>
        <v>0</v>
      </c>
      <c r="AE72" s="244" t="s">
        <v>56</v>
      </c>
      <c r="AF72" s="9"/>
      <c r="AG72" s="294"/>
      <c r="AH72" s="287"/>
    </row>
    <row r="73" spans="1:34" s="220" customFormat="1" ht="16.5" thickBot="1" x14ac:dyDescent="0.3">
      <c r="A73" s="541" t="s">
        <v>52</v>
      </c>
      <c r="B73" s="542"/>
      <c r="C73" s="543"/>
      <c r="D73" s="237">
        <f>D66+D72</f>
        <v>44</v>
      </c>
      <c r="E73" s="237">
        <f>E66+E72</f>
        <v>78</v>
      </c>
      <c r="F73" s="231" t="s">
        <v>18</v>
      </c>
      <c r="G73" s="232" t="s">
        <v>18</v>
      </c>
      <c r="H73" s="237">
        <f>H66+H72</f>
        <v>60</v>
      </c>
      <c r="I73" s="237">
        <f>I66+I72</f>
        <v>60</v>
      </c>
      <c r="J73" s="231" t="s">
        <v>18</v>
      </c>
      <c r="K73" s="232" t="s">
        <v>18</v>
      </c>
      <c r="L73" s="237">
        <f>L66+L72</f>
        <v>80</v>
      </c>
      <c r="M73" s="237">
        <f>M66+M72</f>
        <v>48</v>
      </c>
      <c r="N73" s="233" t="s">
        <v>18</v>
      </c>
      <c r="O73" s="232" t="s">
        <v>18</v>
      </c>
      <c r="P73" s="237">
        <f>P66+P72</f>
        <v>30</v>
      </c>
      <c r="Q73" s="237">
        <f>Q66+Q72</f>
        <v>86</v>
      </c>
      <c r="R73" s="231" t="s">
        <v>18</v>
      </c>
      <c r="S73" s="232" t="s">
        <v>18</v>
      </c>
      <c r="T73" s="237">
        <f>T66+T72</f>
        <v>38</v>
      </c>
      <c r="U73" s="237">
        <f>U66+U72</f>
        <v>88</v>
      </c>
      <c r="V73" s="231" t="s">
        <v>18</v>
      </c>
      <c r="W73" s="232" t="s">
        <v>18</v>
      </c>
      <c r="X73" s="237">
        <f>X66+X72</f>
        <v>24</v>
      </c>
      <c r="Y73" s="237">
        <f>Y66+Y72</f>
        <v>64</v>
      </c>
      <c r="Z73" s="231" t="s">
        <v>18</v>
      </c>
      <c r="AA73" s="232" t="s">
        <v>18</v>
      </c>
      <c r="AB73" s="234">
        <f>SUM(AB66+AB72)</f>
        <v>276</v>
      </c>
      <c r="AC73" s="235">
        <f>SUM(AC66+AC72)</f>
        <v>424</v>
      </c>
      <c r="AD73" s="250">
        <f>SUM(AD66,AD72)</f>
        <v>163</v>
      </c>
      <c r="AE73" s="236">
        <f>SUM(AB73,AC73)</f>
        <v>700</v>
      </c>
      <c r="AF73" s="9"/>
      <c r="AG73" s="294"/>
      <c r="AH73" s="287"/>
    </row>
    <row r="74" spans="1:34" ht="18" thickTop="1" thickBot="1" x14ac:dyDescent="0.35">
      <c r="A74" s="109"/>
      <c r="B74" s="110"/>
      <c r="C74" s="212" t="s">
        <v>107</v>
      </c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100"/>
      <c r="AC74" s="100"/>
      <c r="AD74" s="100"/>
      <c r="AE74" s="101"/>
      <c r="AF74" s="264"/>
      <c r="AG74" s="295"/>
      <c r="AH74" s="289"/>
    </row>
    <row r="75" spans="1:34" s="54" customFormat="1" ht="15.75" customHeight="1" thickTop="1" x14ac:dyDescent="0.2">
      <c r="A75" s="51" t="s">
        <v>345</v>
      </c>
      <c r="B75" s="52" t="s">
        <v>1</v>
      </c>
      <c r="C75" s="492" t="s">
        <v>20</v>
      </c>
      <c r="D75" s="13"/>
      <c r="E75" s="14"/>
      <c r="F75" s="14"/>
      <c r="G75" s="15"/>
      <c r="H75" s="53"/>
      <c r="I75" s="16">
        <v>160</v>
      </c>
      <c r="J75" s="16">
        <v>5</v>
      </c>
      <c r="K75" s="17" t="s">
        <v>39</v>
      </c>
      <c r="L75" s="13"/>
      <c r="M75" s="14"/>
      <c r="N75" s="14"/>
      <c r="O75" s="15"/>
      <c r="P75" s="13"/>
      <c r="Q75" s="14"/>
      <c r="R75" s="14"/>
      <c r="S75" s="18"/>
      <c r="T75" s="19"/>
      <c r="U75" s="20"/>
      <c r="V75" s="21"/>
      <c r="W75" s="22"/>
      <c r="X75" s="23"/>
      <c r="Y75" s="23"/>
      <c r="Z75" s="23"/>
      <c r="AA75" s="23"/>
      <c r="AB75" s="24">
        <f>I74</f>
        <v>0</v>
      </c>
      <c r="AC75" s="24">
        <f>I75</f>
        <v>160</v>
      </c>
      <c r="AD75" s="24">
        <f>J75</f>
        <v>5</v>
      </c>
      <c r="AE75" s="24"/>
      <c r="AF75" s="305" t="s">
        <v>134</v>
      </c>
      <c r="AG75" s="305" t="s">
        <v>362</v>
      </c>
    </row>
    <row r="76" spans="1:34" s="9" customFormat="1" x14ac:dyDescent="0.2">
      <c r="A76" s="88" t="s">
        <v>61</v>
      </c>
      <c r="B76" s="102" t="s">
        <v>1</v>
      </c>
      <c r="C76" s="103" t="s">
        <v>21</v>
      </c>
      <c r="D76" s="104"/>
      <c r="E76" s="104"/>
      <c r="F76" s="105"/>
      <c r="G76" s="106"/>
      <c r="H76" s="104"/>
      <c r="I76" s="104"/>
      <c r="J76" s="105"/>
      <c r="K76" s="106"/>
      <c r="L76" s="104"/>
      <c r="M76" s="104"/>
      <c r="N76" s="105"/>
      <c r="O76" s="107"/>
      <c r="P76" s="108"/>
      <c r="Q76" s="104">
        <v>160</v>
      </c>
      <c r="R76" s="105">
        <v>5</v>
      </c>
      <c r="S76" s="106" t="s">
        <v>39</v>
      </c>
      <c r="T76" s="104"/>
      <c r="U76" s="104"/>
      <c r="V76" s="105"/>
      <c r="W76" s="107"/>
      <c r="X76" s="108"/>
      <c r="Y76" s="93"/>
      <c r="Z76" s="94"/>
      <c r="AA76" s="95"/>
      <c r="AB76" s="115">
        <f>SUM(D76,H76,L76,P76,T76,X76)</f>
        <v>0</v>
      </c>
      <c r="AC76" s="116">
        <f t="shared" ref="AC76:AC77" si="38">SUM(E76,I76,M76,Q76,U76,Y76)</f>
        <v>160</v>
      </c>
      <c r="AD76" s="116">
        <f t="shared" ref="AD76:AD77" si="39">SUM(F76,J76,N76,R76,V76,Z76)</f>
        <v>5</v>
      </c>
      <c r="AE76" s="117">
        <f>SUM(AB76:AC76)</f>
        <v>160</v>
      </c>
      <c r="AF76" s="306" t="s">
        <v>134</v>
      </c>
      <c r="AG76" s="306" t="s">
        <v>362</v>
      </c>
      <c r="AH76" s="290"/>
    </row>
    <row r="77" spans="1:34" s="9" customFormat="1" x14ac:dyDescent="0.2">
      <c r="A77" s="88" t="s">
        <v>60</v>
      </c>
      <c r="B77" s="37" t="s">
        <v>1</v>
      </c>
      <c r="C77" s="89" t="s">
        <v>30</v>
      </c>
      <c r="D77" s="90"/>
      <c r="E77" s="90"/>
      <c r="F77" s="91"/>
      <c r="G77" s="92"/>
      <c r="H77" s="90"/>
      <c r="I77" s="90"/>
      <c r="J77" s="91"/>
      <c r="K77" s="92"/>
      <c r="L77" s="90"/>
      <c r="M77" s="90"/>
      <c r="N77" s="91"/>
      <c r="O77" s="98"/>
      <c r="P77" s="97"/>
      <c r="Q77" s="90"/>
      <c r="R77" s="91"/>
      <c r="S77" s="92"/>
      <c r="T77" s="90"/>
      <c r="U77" s="90"/>
      <c r="V77" s="91"/>
      <c r="W77" s="98"/>
      <c r="X77" s="97"/>
      <c r="Y77" s="93">
        <v>80</v>
      </c>
      <c r="Z77" s="94">
        <v>3</v>
      </c>
      <c r="AA77" s="95" t="s">
        <v>39</v>
      </c>
      <c r="AB77" s="118">
        <f>SUM(D77,H77,L77,P77,T77,X77)</f>
        <v>0</v>
      </c>
      <c r="AC77" s="119">
        <f t="shared" si="38"/>
        <v>80</v>
      </c>
      <c r="AD77" s="119">
        <f t="shared" si="39"/>
        <v>3</v>
      </c>
      <c r="AE77" s="119">
        <f>SUM(AB77:AC77)</f>
        <v>80</v>
      </c>
      <c r="AF77" s="306" t="s">
        <v>134</v>
      </c>
      <c r="AG77" s="306" t="s">
        <v>362</v>
      </c>
      <c r="AH77" s="290"/>
    </row>
    <row r="78" spans="1:34" s="230" customFormat="1" ht="15.75" thickBot="1" x14ac:dyDescent="0.25">
      <c r="A78" s="538" t="s">
        <v>71</v>
      </c>
      <c r="B78" s="539"/>
      <c r="C78" s="540"/>
      <c r="D78" s="221">
        <f>SUM(D76:D77)</f>
        <v>0</v>
      </c>
      <c r="E78" s="222">
        <f t="shared" ref="E78:F78" si="40">SUM(E76:E77)</f>
        <v>0</v>
      </c>
      <c r="F78" s="222">
        <f t="shared" si="40"/>
        <v>0</v>
      </c>
      <c r="G78" s="223"/>
      <c r="H78" s="224">
        <f>SUM(H75:H77)</f>
        <v>0</v>
      </c>
      <c r="I78" s="222">
        <f>SUM(I75:I77)</f>
        <v>160</v>
      </c>
      <c r="J78" s="222">
        <f>SUM(J75:J77)</f>
        <v>5</v>
      </c>
      <c r="K78" s="223" t="s">
        <v>18</v>
      </c>
      <c r="L78" s="224">
        <f t="shared" ref="L78:N78" si="41">SUM(L76:L77)</f>
        <v>0</v>
      </c>
      <c r="M78" s="222">
        <f t="shared" si="41"/>
        <v>0</v>
      </c>
      <c r="N78" s="222">
        <f t="shared" si="41"/>
        <v>0</v>
      </c>
      <c r="O78" s="225" t="s">
        <v>18</v>
      </c>
      <c r="P78" s="226">
        <f>SUM(P75:P77)</f>
        <v>0</v>
      </c>
      <c r="Q78" s="222">
        <f>SUM(Q75:Q77)</f>
        <v>160</v>
      </c>
      <c r="R78" s="222">
        <f>SUM(R75:R77)</f>
        <v>5</v>
      </c>
      <c r="S78" s="223" t="s">
        <v>18</v>
      </c>
      <c r="T78" s="224">
        <f t="shared" ref="T78:V78" si="42">SUM(T76:T77)</f>
        <v>0</v>
      </c>
      <c r="U78" s="227">
        <f t="shared" si="42"/>
        <v>0</v>
      </c>
      <c r="V78" s="227">
        <f t="shared" si="42"/>
        <v>0</v>
      </c>
      <c r="W78" s="225"/>
      <c r="X78" s="226">
        <f>SUM(X75:X77)</f>
        <v>0</v>
      </c>
      <c r="Y78" s="227">
        <f>SUM(Y75:Y77)</f>
        <v>80</v>
      </c>
      <c r="Z78" s="227">
        <f>SUM(Z75:Z77)</f>
        <v>3</v>
      </c>
      <c r="AA78" s="223" t="s">
        <v>18</v>
      </c>
      <c r="AB78" s="228">
        <f>SUM(AB76:AB77)</f>
        <v>0</v>
      </c>
      <c r="AC78" s="229">
        <f>SUM(AC75:AC77)</f>
        <v>400</v>
      </c>
      <c r="AD78" s="229">
        <f>SUM(AD75:AD77)</f>
        <v>13</v>
      </c>
      <c r="AE78" s="229">
        <f>SUM(AB78:AC78)</f>
        <v>400</v>
      </c>
      <c r="AF78" s="300"/>
      <c r="AG78" s="301"/>
      <c r="AH78" s="291"/>
    </row>
    <row r="79" spans="1:34" s="220" customFormat="1" ht="15.75" x14ac:dyDescent="0.25">
      <c r="A79" s="25"/>
      <c r="B79" s="439"/>
      <c r="C79" s="211" t="s">
        <v>106</v>
      </c>
      <c r="D79" s="26"/>
      <c r="E79" s="12"/>
      <c r="F79" s="12"/>
      <c r="G79" s="12"/>
      <c r="H79" s="12"/>
      <c r="I79" s="12"/>
      <c r="J79" s="12"/>
      <c r="K79" s="12"/>
      <c r="L79" s="527"/>
      <c r="M79" s="527"/>
      <c r="N79" s="527"/>
      <c r="O79" s="527"/>
      <c r="P79" s="527"/>
      <c r="Q79" s="527"/>
      <c r="R79" s="527"/>
      <c r="S79" s="527"/>
      <c r="T79" s="527"/>
      <c r="U79" s="527"/>
      <c r="V79" s="527"/>
      <c r="W79" s="527"/>
      <c r="X79" s="527"/>
      <c r="Y79" s="527"/>
      <c r="Z79" s="527"/>
      <c r="AA79" s="527"/>
      <c r="AB79" s="27"/>
      <c r="AC79" s="27"/>
      <c r="AD79" s="27"/>
      <c r="AE79" s="28"/>
      <c r="AF79" s="302"/>
      <c r="AG79" s="296"/>
    </row>
    <row r="80" spans="1:34" s="57" customFormat="1" x14ac:dyDescent="0.2">
      <c r="A80" s="435" t="s">
        <v>401</v>
      </c>
      <c r="B80" s="440" t="s">
        <v>1</v>
      </c>
      <c r="C80" s="436" t="s">
        <v>102</v>
      </c>
      <c r="D80" s="46"/>
      <c r="E80" s="46"/>
      <c r="F80" s="265"/>
      <c r="G80" s="266"/>
      <c r="H80" s="199"/>
      <c r="I80" s="46"/>
      <c r="J80" s="265"/>
      <c r="K80" s="266"/>
      <c r="L80" s="199"/>
      <c r="M80" s="46"/>
      <c r="N80" s="200"/>
      <c r="O80" s="201"/>
      <c r="P80" s="49" t="s">
        <v>37</v>
      </c>
      <c r="Q80" s="132">
        <v>4</v>
      </c>
      <c r="R80" s="133">
        <v>2</v>
      </c>
      <c r="S80" s="50" t="s">
        <v>39</v>
      </c>
      <c r="T80" s="134"/>
      <c r="U80" s="134"/>
      <c r="V80" s="135"/>
      <c r="W80" s="136"/>
      <c r="X80" s="137"/>
      <c r="Y80" s="134"/>
      <c r="Z80" s="55"/>
      <c r="AA80" s="55"/>
      <c r="AB80" s="47">
        <f t="shared" ref="AB80" si="43">SUM(D80,H80,L80,P80,T80,X80)</f>
        <v>0</v>
      </c>
      <c r="AC80" s="47">
        <f t="shared" ref="AC80" si="44">SUM(E80,I80,M80,Q80,U80,Y80)</f>
        <v>4</v>
      </c>
      <c r="AD80" s="29">
        <f t="shared" ref="AD80" si="45">IF(J80+F80+N80+R80+V80+Z80=0,"",J80+F80+N80+R80+V80+Z80)</f>
        <v>2</v>
      </c>
      <c r="AE80" s="307">
        <f t="shared" ref="AE80:AE81" si="46">SUM(AB80,AC80)</f>
        <v>4</v>
      </c>
      <c r="AF80" s="305" t="s">
        <v>134</v>
      </c>
      <c r="AG80" s="305"/>
    </row>
    <row r="81" spans="1:34" s="57" customFormat="1" ht="13.5" thickBot="1" x14ac:dyDescent="0.25">
      <c r="A81" s="437" t="s">
        <v>402</v>
      </c>
      <c r="B81" s="441" t="s">
        <v>1</v>
      </c>
      <c r="C81" s="438" t="s">
        <v>103</v>
      </c>
      <c r="D81" s="203" t="s">
        <v>37</v>
      </c>
      <c r="E81" s="203" t="s">
        <v>37</v>
      </c>
      <c r="F81" s="204"/>
      <c r="G81" s="267"/>
      <c r="H81" s="202" t="s">
        <v>37</v>
      </c>
      <c r="I81" s="203" t="s">
        <v>37</v>
      </c>
      <c r="J81" s="204"/>
      <c r="K81" s="267"/>
      <c r="L81" s="202" t="s">
        <v>37</v>
      </c>
      <c r="M81" s="203" t="s">
        <v>37</v>
      </c>
      <c r="N81" s="204"/>
      <c r="O81" s="205"/>
      <c r="P81" s="206" t="s">
        <v>37</v>
      </c>
      <c r="Q81" s="206"/>
      <c r="R81" s="207"/>
      <c r="S81" s="208"/>
      <c r="T81" s="138" t="s">
        <v>37</v>
      </c>
      <c r="U81" s="138" t="s">
        <v>37</v>
      </c>
      <c r="V81" s="139"/>
      <c r="W81" s="140"/>
      <c r="X81" s="209" t="s">
        <v>37</v>
      </c>
      <c r="Y81" s="138">
        <v>8</v>
      </c>
      <c r="Z81" s="210">
        <v>2</v>
      </c>
      <c r="AA81" s="210" t="s">
        <v>39</v>
      </c>
      <c r="AB81" s="124">
        <f t="shared" ref="AB81:AC81" si="47">SUM(D81,H81,L81,P81,T81,X81)</f>
        <v>0</v>
      </c>
      <c r="AC81" s="124">
        <f t="shared" si="47"/>
        <v>8</v>
      </c>
      <c r="AD81" s="125">
        <f t="shared" ref="AD81" si="48">IF(J81+F81+N81+R81+V81+Z81=0,"",J81+F81+N81+R81+V81+Z81)</f>
        <v>2</v>
      </c>
      <c r="AE81" s="308">
        <f t="shared" si="46"/>
        <v>8</v>
      </c>
      <c r="AF81" s="306" t="s">
        <v>134</v>
      </c>
      <c r="AG81" s="306"/>
    </row>
    <row r="82" spans="1:34" s="57" customFormat="1" ht="16.5" thickBot="1" x14ac:dyDescent="0.25">
      <c r="A82" s="528" t="s">
        <v>104</v>
      </c>
      <c r="B82" s="529"/>
      <c r="C82" s="529"/>
      <c r="D82" s="268"/>
      <c r="E82" s="268"/>
      <c r="F82" s="269"/>
      <c r="G82" s="270"/>
      <c r="H82" s="268"/>
      <c r="I82" s="268"/>
      <c r="J82" s="269"/>
      <c r="K82" s="270"/>
      <c r="L82" s="268"/>
      <c r="M82" s="268"/>
      <c r="N82" s="269"/>
      <c r="O82" s="270"/>
      <c r="P82" s="271">
        <f>SUM(P80,P81)</f>
        <v>0</v>
      </c>
      <c r="Q82" s="271">
        <f t="shared" ref="Q82:R82" si="49">SUM(Q80,Q81)</f>
        <v>4</v>
      </c>
      <c r="R82" s="272">
        <f t="shared" si="49"/>
        <v>2</v>
      </c>
      <c r="S82" s="273" t="s">
        <v>18</v>
      </c>
      <c r="T82" s="129"/>
      <c r="U82" s="129"/>
      <c r="V82" s="130"/>
      <c r="W82" s="131"/>
      <c r="X82" s="129">
        <f t="shared" ref="X82:Z82" si="50">SUM(X80,X81)</f>
        <v>0</v>
      </c>
      <c r="Y82" s="129">
        <f t="shared" si="50"/>
        <v>8</v>
      </c>
      <c r="Z82" s="130">
        <f t="shared" si="50"/>
        <v>2</v>
      </c>
      <c r="AA82" s="130" t="s">
        <v>18</v>
      </c>
      <c r="AB82" s="126">
        <f>SUM(AB80:AB81)</f>
        <v>0</v>
      </c>
      <c r="AC82" s="126">
        <f>SUM(AC80:AC81)</f>
        <v>12</v>
      </c>
      <c r="AD82" s="127">
        <f>SUM(AD80:AD81)</f>
        <v>4</v>
      </c>
      <c r="AE82" s="128">
        <f>SUM(AE80:AE81)</f>
        <v>12</v>
      </c>
      <c r="AF82" s="9"/>
      <c r="AG82" s="294"/>
    </row>
    <row r="83" spans="1:34" s="220" customFormat="1" ht="16.5" thickBot="1" x14ac:dyDescent="0.3">
      <c r="A83" s="214"/>
      <c r="B83" s="215"/>
      <c r="C83" s="213" t="s">
        <v>69</v>
      </c>
      <c r="D83" s="216">
        <f>SUM(D66,D72)</f>
        <v>44</v>
      </c>
      <c r="E83" s="216">
        <f>SUM(E66,E72)</f>
        <v>78</v>
      </c>
      <c r="F83" s="216">
        <f>SUM(F66,F78,F82)</f>
        <v>27</v>
      </c>
      <c r="G83" s="217" t="s">
        <v>18</v>
      </c>
      <c r="H83" s="216">
        <f>SUM(H66,H72)</f>
        <v>60</v>
      </c>
      <c r="I83" s="216">
        <f>SUM(I66,I72)</f>
        <v>60</v>
      </c>
      <c r="J83" s="216">
        <f>SUM(J66,J78,J82)</f>
        <v>33</v>
      </c>
      <c r="K83" s="217" t="s">
        <v>18</v>
      </c>
      <c r="L83" s="216">
        <f>SUM(L66,L72)</f>
        <v>80</v>
      </c>
      <c r="M83" s="216">
        <f>SUM(M66,M72)</f>
        <v>48</v>
      </c>
      <c r="N83" s="216">
        <f>SUM(N66,N78,N82)</f>
        <v>28</v>
      </c>
      <c r="O83" s="217" t="s">
        <v>18</v>
      </c>
      <c r="P83" s="218">
        <f>SUM(P66,P72)</f>
        <v>30</v>
      </c>
      <c r="Q83" s="216">
        <f>SUM(Q82,Q73)</f>
        <v>90</v>
      </c>
      <c r="R83" s="216">
        <f>SUM(R66,R78,R82)</f>
        <v>31</v>
      </c>
      <c r="S83" s="217" t="s">
        <v>18</v>
      </c>
      <c r="T83" s="216">
        <f>SUM(T66,T72)</f>
        <v>38</v>
      </c>
      <c r="U83" s="216">
        <f>SUM(U66,U72)</f>
        <v>88</v>
      </c>
      <c r="V83" s="216">
        <f>SUM(V66,V78,V82)</f>
        <v>30</v>
      </c>
      <c r="W83" s="217" t="s">
        <v>18</v>
      </c>
      <c r="X83" s="218">
        <f>SUM(X66,X72)</f>
        <v>24</v>
      </c>
      <c r="Y83" s="216">
        <f>SUM(Y66,Y82)</f>
        <v>72</v>
      </c>
      <c r="Z83" s="216">
        <f>SUM(Z66,Z78,Z82)</f>
        <v>31</v>
      </c>
      <c r="AA83" s="217" t="s">
        <v>18</v>
      </c>
      <c r="AB83" s="218">
        <f>SUM(AB66,AB72)</f>
        <v>276</v>
      </c>
      <c r="AC83" s="219">
        <f>SUM(AC73,AC82)</f>
        <v>436</v>
      </c>
      <c r="AD83" s="249">
        <f>SUM(AD73,AD78,AD82)</f>
        <v>180</v>
      </c>
      <c r="AE83" s="218">
        <f>SUM(AE66,AE72)</f>
        <v>692</v>
      </c>
      <c r="AF83" s="303"/>
      <c r="AG83" s="304"/>
      <c r="AH83" s="287"/>
    </row>
    <row r="84" spans="1:34" s="76" customFormat="1" ht="15.75" x14ac:dyDescent="0.2">
      <c r="A84" s="525" t="s">
        <v>19</v>
      </c>
      <c r="B84" s="526"/>
      <c r="C84" s="526"/>
      <c r="D84" s="526"/>
      <c r="E84" s="526"/>
      <c r="F84" s="526"/>
      <c r="G84" s="526"/>
      <c r="H84" s="526"/>
      <c r="I84" s="526"/>
      <c r="J84" s="526"/>
      <c r="K84" s="526"/>
      <c r="L84" s="526"/>
      <c r="M84" s="526"/>
      <c r="N84" s="526"/>
      <c r="O84" s="526"/>
      <c r="P84" s="526"/>
      <c r="Q84" s="526"/>
      <c r="R84" s="526"/>
      <c r="S84" s="526"/>
      <c r="T84" s="252"/>
      <c r="U84" s="252"/>
      <c r="V84" s="252"/>
      <c r="W84" s="252"/>
      <c r="X84" s="252"/>
      <c r="Y84" s="252"/>
      <c r="Z84" s="252"/>
      <c r="AA84" s="252"/>
      <c r="AB84" s="111"/>
      <c r="AC84" s="111"/>
      <c r="AD84" s="111"/>
      <c r="AE84" s="112"/>
      <c r="AF84" s="9"/>
      <c r="AG84" s="9"/>
    </row>
    <row r="85" spans="1:34" s="9" customFormat="1" x14ac:dyDescent="0.2">
      <c r="A85" s="69"/>
      <c r="B85" s="70"/>
      <c r="C85" s="71" t="s">
        <v>15</v>
      </c>
      <c r="D85" s="31"/>
      <c r="E85" s="31"/>
      <c r="F85" s="32"/>
      <c r="G85" s="33" t="str">
        <f>IF(COUNTIF(G34:G77,"A")=0,"",COUNTIF(G34:G77,"A"))</f>
        <v/>
      </c>
      <c r="H85" s="31"/>
      <c r="I85" s="31"/>
      <c r="J85" s="32"/>
      <c r="K85" s="33" t="str">
        <f>IF(COUNTIF(K34:K77,"A")=0,"",COUNTIF(K34:K77,"A"))</f>
        <v/>
      </c>
      <c r="L85" s="31"/>
      <c r="M85" s="31"/>
      <c r="N85" s="32"/>
      <c r="O85" s="33" t="str">
        <f>IF(COUNTIF(O34:O77,"A")=0,"",COUNTIF(O34:O77,"A"))</f>
        <v/>
      </c>
      <c r="P85" s="31"/>
      <c r="Q85" s="31"/>
      <c r="R85" s="32"/>
      <c r="S85" s="33" t="str">
        <f>IF(COUNTIF(S34:S77,"A")=0,"",COUNTIF(S34:S77,"A"))</f>
        <v/>
      </c>
      <c r="T85" s="31"/>
      <c r="U85" s="31"/>
      <c r="V85" s="32"/>
      <c r="W85" s="33" t="str">
        <f>IF(COUNTIF(W34:W77,"A")=0,"",COUNTIF(W34:W77,"A"))</f>
        <v/>
      </c>
      <c r="X85" s="31"/>
      <c r="Y85" s="31"/>
      <c r="Z85" s="32"/>
      <c r="AA85" s="33" t="str">
        <f>IF(COUNTIF(AA34:AA77,"A")=0,"",COUNTIF(AA34:AA77,"A"))</f>
        <v/>
      </c>
      <c r="AB85" s="31"/>
      <c r="AC85" s="31"/>
      <c r="AD85" s="32"/>
      <c r="AE85" s="34" t="str">
        <f t="shared" ref="AE85:AE97" si="51">IF(SUM(G85:AA85)=0,"",SUM(G85:AA85))</f>
        <v/>
      </c>
    </row>
    <row r="86" spans="1:34" s="9" customFormat="1" x14ac:dyDescent="0.2">
      <c r="A86" s="69"/>
      <c r="B86" s="70"/>
      <c r="C86" s="71" t="s">
        <v>16</v>
      </c>
      <c r="D86" s="31"/>
      <c r="E86" s="31"/>
      <c r="F86" s="32"/>
      <c r="G86" s="33" t="str">
        <f>IF(COUNTIF(G34:G77,"B")=0,"",COUNTIF(G34:G77,"B"))</f>
        <v/>
      </c>
      <c r="H86" s="31"/>
      <c r="I86" s="31"/>
      <c r="J86" s="32"/>
      <c r="K86" s="33" t="str">
        <f>IF(COUNTIF(K34:K77,"B")=0,"",COUNTIF(K34:K77,"B"))</f>
        <v/>
      </c>
      <c r="L86" s="31"/>
      <c r="M86" s="31"/>
      <c r="N86" s="32"/>
      <c r="O86" s="33" t="str">
        <f>IF(COUNTIF(O34:O77,"B")=0,"",COUNTIF(O34:O77,"B"))</f>
        <v/>
      </c>
      <c r="P86" s="31"/>
      <c r="Q86" s="31"/>
      <c r="R86" s="32"/>
      <c r="S86" s="33" t="str">
        <f>IF(COUNTIF(S34:S77,"B")=0,"",COUNTIF(S34:S77,"B"))</f>
        <v/>
      </c>
      <c r="T86" s="31"/>
      <c r="U86" s="31"/>
      <c r="V86" s="32"/>
      <c r="W86" s="33" t="str">
        <f>IF(COUNTIF(W34:W77,"B")=0,"",COUNTIF(W34:W77,"B"))</f>
        <v/>
      </c>
      <c r="X86" s="31"/>
      <c r="Y86" s="31"/>
      <c r="Z86" s="32"/>
      <c r="AA86" s="33" t="str">
        <f>IF(COUNTIF(AA34:AA77,"B")=0,"",COUNTIF(AA34:AA77,"B"))</f>
        <v/>
      </c>
      <c r="AB86" s="31"/>
      <c r="AC86" s="31"/>
      <c r="AD86" s="32"/>
      <c r="AE86" s="113" t="str">
        <f t="shared" si="51"/>
        <v/>
      </c>
    </row>
    <row r="87" spans="1:34" s="9" customFormat="1" x14ac:dyDescent="0.2">
      <c r="A87" s="69"/>
      <c r="B87" s="70"/>
      <c r="C87" s="71" t="s">
        <v>41</v>
      </c>
      <c r="D87" s="31"/>
      <c r="E87" s="31"/>
      <c r="F87" s="32"/>
      <c r="G87" s="33">
        <v>2</v>
      </c>
      <c r="H87" s="31"/>
      <c r="I87" s="31"/>
      <c r="J87" s="32"/>
      <c r="K87" s="33">
        <v>3</v>
      </c>
      <c r="L87" s="31"/>
      <c r="M87" s="31"/>
      <c r="N87" s="32"/>
      <c r="O87" s="33">
        <v>2</v>
      </c>
      <c r="P87" s="31"/>
      <c r="Q87" s="31"/>
      <c r="R87" s="32"/>
      <c r="S87" s="33">
        <v>2</v>
      </c>
      <c r="T87" s="31"/>
      <c r="U87" s="31"/>
      <c r="V87" s="32"/>
      <c r="W87" s="33">
        <v>1</v>
      </c>
      <c r="X87" s="31"/>
      <c r="Y87" s="31"/>
      <c r="Z87" s="32"/>
      <c r="AA87" s="33" t="str">
        <f>IF(COUNTIF(AA34:AA77,"ÉÉ")=0,"",COUNTIF(AA34:AA77,"ÉÉ"))</f>
        <v/>
      </c>
      <c r="AB87" s="31"/>
      <c r="AC87" s="31"/>
      <c r="AD87" s="32"/>
      <c r="AE87" s="113">
        <f t="shared" si="51"/>
        <v>10</v>
      </c>
    </row>
    <row r="88" spans="1:34" s="9" customFormat="1" x14ac:dyDescent="0.2">
      <c r="A88" s="69"/>
      <c r="B88" s="70"/>
      <c r="C88" s="71" t="s">
        <v>42</v>
      </c>
      <c r="D88" s="35"/>
      <c r="E88" s="35"/>
      <c r="F88" s="36"/>
      <c r="G88" s="33" t="str">
        <f>IF(COUNTIF(G34:G77,"ÉÉ(Z)")=0,"",COUNTIF(G34:G77,"ÉÉ(Z)"))</f>
        <v/>
      </c>
      <c r="H88" s="35"/>
      <c r="I88" s="35"/>
      <c r="J88" s="36"/>
      <c r="K88" s="33" t="str">
        <f>IF(COUNTIF(K34:K77,"ÉÉ(Z)")=0,"",COUNTIF(K34:K77,"ÉÉ(Z)"))</f>
        <v/>
      </c>
      <c r="L88" s="35"/>
      <c r="M88" s="35"/>
      <c r="N88" s="36"/>
      <c r="O88" s="33" t="str">
        <f>IF(COUNTIF(O34:O77,"ÉÉ(Z)")=0,"",COUNTIF(O34:O77,"ÉÉ(Z)"))</f>
        <v/>
      </c>
      <c r="P88" s="35"/>
      <c r="Q88" s="35"/>
      <c r="R88" s="36"/>
      <c r="S88" s="33" t="str">
        <f>IF(COUNTIF(S34:S77,"ÉÉ(Z)")=0,"",COUNTIF(S34:S77,"ÉÉ(Z)"))</f>
        <v/>
      </c>
      <c r="T88" s="35"/>
      <c r="U88" s="35"/>
      <c r="V88" s="36"/>
      <c r="W88" s="33" t="str">
        <f>IF(COUNTIF(W34:W77,"ÉÉ(Z)")=0,"",COUNTIF(W34:W77,"ÉÉ(Z)"))</f>
        <v/>
      </c>
      <c r="X88" s="35"/>
      <c r="Y88" s="35"/>
      <c r="Z88" s="36"/>
      <c r="AA88" s="33" t="str">
        <f>IF(COUNTIF(AA34:AA77,"ÉÉ(Z)")=0,"",COUNTIF(AA34:AA77,"ÉÉ(Z)"))</f>
        <v/>
      </c>
      <c r="AB88" s="35"/>
      <c r="AC88" s="35"/>
      <c r="AD88" s="36"/>
      <c r="AE88" s="113" t="str">
        <f t="shared" si="51"/>
        <v/>
      </c>
    </row>
    <row r="89" spans="1:34" s="9" customFormat="1" x14ac:dyDescent="0.2">
      <c r="A89" s="69"/>
      <c r="B89" s="70"/>
      <c r="C89" s="71" t="s">
        <v>43</v>
      </c>
      <c r="D89" s="31"/>
      <c r="E89" s="31"/>
      <c r="F89" s="32"/>
      <c r="G89" s="33">
        <v>4</v>
      </c>
      <c r="H89" s="31"/>
      <c r="I89" s="31"/>
      <c r="J89" s="32"/>
      <c r="K89" s="33">
        <v>3</v>
      </c>
      <c r="L89" s="31"/>
      <c r="M89" s="31"/>
      <c r="N89" s="32"/>
      <c r="O89" s="33">
        <v>4</v>
      </c>
      <c r="P89" s="31"/>
      <c r="Q89" s="31"/>
      <c r="R89" s="32"/>
      <c r="S89" s="33">
        <v>6</v>
      </c>
      <c r="T89" s="31"/>
      <c r="U89" s="31"/>
      <c r="V89" s="32"/>
      <c r="W89" s="33">
        <v>4</v>
      </c>
      <c r="X89" s="31"/>
      <c r="Y89" s="31"/>
      <c r="Z89" s="32"/>
      <c r="AA89" s="33">
        <v>5</v>
      </c>
      <c r="AB89" s="31"/>
      <c r="AC89" s="31"/>
      <c r="AD89" s="32"/>
      <c r="AE89" s="113">
        <f t="shared" si="51"/>
        <v>26</v>
      </c>
    </row>
    <row r="90" spans="1:34" s="9" customFormat="1" x14ac:dyDescent="0.2">
      <c r="A90" s="69"/>
      <c r="B90" s="71"/>
      <c r="C90" s="71" t="s">
        <v>44</v>
      </c>
      <c r="D90" s="31"/>
      <c r="E90" s="31"/>
      <c r="F90" s="32"/>
      <c r="G90" s="33" t="str">
        <f>IF(COUNTIF(G34:G77,"GYJ(Z)")=0,"",COUNTIF(G34:G77,"GYJ(Z)"))</f>
        <v/>
      </c>
      <c r="H90" s="31"/>
      <c r="I90" s="31"/>
      <c r="J90" s="32"/>
      <c r="K90" s="33" t="str">
        <f>IF(COUNTIF(K34:K77,"GYJ(Z)")=0,"",COUNTIF(K34:K77,"GYJ(Z)"))</f>
        <v/>
      </c>
      <c r="L90" s="31"/>
      <c r="M90" s="31"/>
      <c r="N90" s="32"/>
      <c r="O90" s="33" t="str">
        <f>IF(COUNTIF(O34:O77,"GYJ(Z)")=0,"",COUNTIF(O34:O77,"GYJ(Z)"))</f>
        <v/>
      </c>
      <c r="P90" s="31"/>
      <c r="Q90" s="31"/>
      <c r="R90" s="32"/>
      <c r="S90" s="33" t="str">
        <f>IF(COUNTIF(S34:S77,"GYJ(Z)")=0,"",COUNTIF(S34:S77,"GYJ(Z)"))</f>
        <v/>
      </c>
      <c r="T90" s="31"/>
      <c r="U90" s="31"/>
      <c r="V90" s="32"/>
      <c r="W90" s="33" t="str">
        <f>IF(COUNTIF(W34:W77,"GYJ(Z)")=0,"",COUNTIF(W34:W77,"GYJ(Z)"))</f>
        <v/>
      </c>
      <c r="X90" s="31"/>
      <c r="Y90" s="31"/>
      <c r="Z90" s="32"/>
      <c r="AA90" s="33" t="str">
        <f>IF(COUNTIF(AA34:AA77,"GYJ(Z)")=0,"",COUNTIF(AA34:AA77,"GYJ(Z)"))</f>
        <v/>
      </c>
      <c r="AB90" s="31"/>
      <c r="AC90" s="31"/>
      <c r="AD90" s="32"/>
      <c r="AE90" s="113" t="str">
        <f t="shared" si="51"/>
        <v/>
      </c>
    </row>
    <row r="91" spans="1:34" s="9" customFormat="1" x14ac:dyDescent="0.2">
      <c r="A91" s="69"/>
      <c r="B91" s="70"/>
      <c r="C91" s="30" t="s">
        <v>34</v>
      </c>
      <c r="D91" s="31"/>
      <c r="E91" s="31"/>
      <c r="F91" s="32"/>
      <c r="G91" s="33">
        <f>IF(COUNTIF(G34:G77,"K")=0,"",COUNTIF(G34:G77,"K"))</f>
        <v>2</v>
      </c>
      <c r="H91" s="31"/>
      <c r="I91" s="31"/>
      <c r="J91" s="32"/>
      <c r="K91" s="33">
        <v>5</v>
      </c>
      <c r="L91" s="31"/>
      <c r="M91" s="31"/>
      <c r="N91" s="32"/>
      <c r="O91" s="33">
        <v>4</v>
      </c>
      <c r="P91" s="31"/>
      <c r="Q91" s="31"/>
      <c r="R91" s="32"/>
      <c r="S91" s="33" t="str">
        <f>IF(COUNTIF(S34:S77,"K")=0,"",COUNTIF(S34:S77,"K"))</f>
        <v/>
      </c>
      <c r="T91" s="31"/>
      <c r="U91" s="31"/>
      <c r="V91" s="32"/>
      <c r="W91" s="33">
        <f>IF(COUNTIF(W34:W77,"K")=0,"",COUNTIF(W34:W77,"K"))</f>
        <v>1</v>
      </c>
      <c r="X91" s="31"/>
      <c r="Y91" s="31"/>
      <c r="Z91" s="32"/>
      <c r="AA91" s="33" t="str">
        <f>IF(COUNTIF(AA34:AA77,"K")=0,"",COUNTIF(AA34:AA77,"K"))</f>
        <v/>
      </c>
      <c r="AB91" s="31"/>
      <c r="AC91" s="31"/>
      <c r="AD91" s="32"/>
      <c r="AE91" s="113">
        <f t="shared" si="51"/>
        <v>12</v>
      </c>
    </row>
    <row r="92" spans="1:34" s="9" customFormat="1" x14ac:dyDescent="0.2">
      <c r="A92" s="69"/>
      <c r="B92" s="70"/>
      <c r="C92" s="30" t="s">
        <v>35</v>
      </c>
      <c r="D92" s="31"/>
      <c r="E92" s="31"/>
      <c r="F92" s="32"/>
      <c r="G92" s="33" t="str">
        <f>IF(COUNTIF(G34:G77,"K(Z)")=0,"",COUNTIF(G34:G77,"K(Z)"))</f>
        <v/>
      </c>
      <c r="H92" s="31"/>
      <c r="I92" s="31"/>
      <c r="J92" s="32"/>
      <c r="K92" s="33" t="str">
        <f>IF(COUNTIF(K34:K77,"K(Z)")=0,"",COUNTIF(K34:K77,"K(Z)"))</f>
        <v/>
      </c>
      <c r="L92" s="31"/>
      <c r="M92" s="31"/>
      <c r="N92" s="32"/>
      <c r="O92" s="33" t="str">
        <f>IF(COUNTIF(O34:O77,"K(Z)")=0,"",COUNTIF(O34:O77,"K(Z)"))</f>
        <v/>
      </c>
      <c r="P92" s="31"/>
      <c r="Q92" s="31"/>
      <c r="R92" s="32"/>
      <c r="S92" s="33" t="str">
        <f>IF(COUNTIF(S34:S77,"K(Z)")=0,"",COUNTIF(S34:S77,"K(Z)"))</f>
        <v/>
      </c>
      <c r="T92" s="31"/>
      <c r="U92" s="31"/>
      <c r="V92" s="32"/>
      <c r="W92" s="33">
        <f>IF(COUNTIF(W34:W77,"K(Z)")=0,"",COUNTIF(W34:W77,"K(Z)"))</f>
        <v>4</v>
      </c>
      <c r="X92" s="31"/>
      <c r="Y92" s="31"/>
      <c r="Z92" s="32"/>
      <c r="AA92" s="33">
        <f>IF(COUNTIF(AA34:AA77,"K(Z)")=0,"",COUNTIF(AA34:AA77,"K(Z)"))</f>
        <v>4</v>
      </c>
      <c r="AB92" s="31"/>
      <c r="AC92" s="31"/>
      <c r="AD92" s="32"/>
      <c r="AE92" s="113">
        <f t="shared" si="51"/>
        <v>8</v>
      </c>
    </row>
    <row r="93" spans="1:34" s="9" customFormat="1" x14ac:dyDescent="0.2">
      <c r="A93" s="69"/>
      <c r="B93" s="70"/>
      <c r="C93" s="71" t="s">
        <v>17</v>
      </c>
      <c r="D93" s="31"/>
      <c r="E93" s="31"/>
      <c r="F93" s="32"/>
      <c r="G93" s="33" t="str">
        <f>IF(COUNTIF(G34:G77,"AV")=0,"",COUNTIF(G34:G77,"AV"))</f>
        <v/>
      </c>
      <c r="H93" s="31"/>
      <c r="I93" s="31"/>
      <c r="J93" s="32"/>
      <c r="K93" s="33" t="str">
        <f>IF(COUNTIF(K34:K77,"AV")=0,"",COUNTIF(K34:K77,"AV"))</f>
        <v/>
      </c>
      <c r="L93" s="31"/>
      <c r="M93" s="31"/>
      <c r="N93" s="32"/>
      <c r="O93" s="33" t="str">
        <f>IF(COUNTIF(O34:O77,"AV")=0,"",COUNTIF(O34:O77,"AV"))</f>
        <v/>
      </c>
      <c r="P93" s="31"/>
      <c r="Q93" s="31"/>
      <c r="R93" s="32"/>
      <c r="S93" s="33">
        <f>IF(COUNTIF(S34:S77,"AV")=0,"",COUNTIF(S34:S77,"AV"))</f>
        <v>1</v>
      </c>
      <c r="T93" s="31"/>
      <c r="U93" s="31"/>
      <c r="V93" s="32"/>
      <c r="W93" s="33" t="str">
        <f>IF(COUNTIF(W34:W77,"AV")=0,"",COUNTIF(W34:W77,"AV"))</f>
        <v/>
      </c>
      <c r="X93" s="31"/>
      <c r="Y93" s="31"/>
      <c r="Z93" s="32"/>
      <c r="AA93" s="33" t="str">
        <f>IF(COUNTIF(AA34:AA77,"AV")=0,"",COUNTIF(AA34:AA77,"AV"))</f>
        <v/>
      </c>
      <c r="AB93" s="31"/>
      <c r="AC93" s="31"/>
      <c r="AD93" s="32"/>
      <c r="AE93" s="113">
        <f t="shared" si="51"/>
        <v>1</v>
      </c>
    </row>
    <row r="94" spans="1:34" s="9" customFormat="1" x14ac:dyDescent="0.2">
      <c r="A94" s="69"/>
      <c r="B94" s="70"/>
      <c r="C94" s="71" t="s">
        <v>45</v>
      </c>
      <c r="D94" s="31"/>
      <c r="E94" s="31"/>
      <c r="F94" s="32"/>
      <c r="G94" s="33" t="str">
        <f>IF(COUNTIF(G34:G77,"KV")=0,"",COUNTIF(G34:G77,"KV"))</f>
        <v/>
      </c>
      <c r="H94" s="31"/>
      <c r="I94" s="31"/>
      <c r="J94" s="32"/>
      <c r="K94" s="33" t="str">
        <f>IF(COUNTIF(K34:K77,"KV")=0,"",COUNTIF(K34:K77,"KV"))</f>
        <v/>
      </c>
      <c r="L94" s="31"/>
      <c r="M94" s="31"/>
      <c r="N94" s="32"/>
      <c r="O94" s="33" t="str">
        <f>IF(COUNTIF(O34:O77,"KV")=0,"",COUNTIF(O34:O77,"KV"))</f>
        <v/>
      </c>
      <c r="P94" s="31"/>
      <c r="Q94" s="31"/>
      <c r="R94" s="32"/>
      <c r="S94" s="33" t="str">
        <f>IF(COUNTIF(S34:S77,"KV")=0,"",COUNTIF(S34:S77,"KV"))</f>
        <v/>
      </c>
      <c r="T94" s="31"/>
      <c r="U94" s="31"/>
      <c r="V94" s="32"/>
      <c r="W94" s="33" t="str">
        <f>IF(COUNTIF(W34:W77,"KV")=0,"",COUNTIF(W34:W77,"KV"))</f>
        <v/>
      </c>
      <c r="X94" s="31"/>
      <c r="Y94" s="31"/>
      <c r="Z94" s="32"/>
      <c r="AA94" s="33" t="str">
        <f>IF(COUNTIF(AA34:AA77,"KV")=0,"",COUNTIF(AA34:AA77,"KV"))</f>
        <v/>
      </c>
      <c r="AB94" s="31"/>
      <c r="AC94" s="31"/>
      <c r="AD94" s="32"/>
      <c r="AE94" s="113" t="str">
        <f t="shared" si="51"/>
        <v/>
      </c>
    </row>
    <row r="95" spans="1:34" s="9" customFormat="1" x14ac:dyDescent="0.2">
      <c r="A95" s="69"/>
      <c r="B95" s="70"/>
      <c r="C95" s="71" t="s">
        <v>46</v>
      </c>
      <c r="D95" s="38"/>
      <c r="E95" s="38"/>
      <c r="F95" s="39"/>
      <c r="G95" s="33" t="str">
        <f>IF(COUNTIF(G34:G77,"SZG")=0,"",COUNTIF(G34:G77,"SZG"))</f>
        <v/>
      </c>
      <c r="H95" s="38"/>
      <c r="I95" s="38"/>
      <c r="J95" s="39"/>
      <c r="K95" s="33" t="str">
        <f>IF(COUNTIF(K34:K77,"SZG")=0,"",COUNTIF(K34:K77,"SZG"))</f>
        <v/>
      </c>
      <c r="L95" s="38"/>
      <c r="M95" s="38"/>
      <c r="N95" s="39"/>
      <c r="O95" s="33" t="str">
        <f>IF(COUNTIF(O34:O77,"SZG")=0,"",COUNTIF(O34:O77,"SZG"))</f>
        <v/>
      </c>
      <c r="P95" s="38"/>
      <c r="Q95" s="38"/>
      <c r="R95" s="39"/>
      <c r="S95" s="33" t="str">
        <f>IF(COUNTIF(S34:S77,"SZG")=0,"",COUNTIF(S34:S77,"SZG"))</f>
        <v/>
      </c>
      <c r="T95" s="38"/>
      <c r="U95" s="38"/>
      <c r="V95" s="39"/>
      <c r="W95" s="33" t="str">
        <f>IF(COUNTIF(W34:W77,"SZG")=0,"",COUNTIF(W34:W77,"SZG"))</f>
        <v/>
      </c>
      <c r="X95" s="38"/>
      <c r="Y95" s="38"/>
      <c r="Z95" s="39"/>
      <c r="AA95" s="33" t="str">
        <f>IF(COUNTIF(AA34:AA77,"SZG")=0,"",COUNTIF(AA34:AA77,"SZG"))</f>
        <v/>
      </c>
      <c r="AB95" s="31"/>
      <c r="AC95" s="31"/>
      <c r="AD95" s="32"/>
      <c r="AE95" s="113" t="str">
        <f t="shared" si="51"/>
        <v/>
      </c>
    </row>
    <row r="96" spans="1:34" s="9" customFormat="1" x14ac:dyDescent="0.2">
      <c r="A96" s="69"/>
      <c r="B96" s="70"/>
      <c r="C96" s="71" t="s">
        <v>47</v>
      </c>
      <c r="D96" s="38"/>
      <c r="E96" s="38"/>
      <c r="F96" s="39"/>
      <c r="G96" s="33" t="str">
        <f>IF(COUNTIF(G34:G77,"ZV")=0,"",COUNTIF(G34:G77,"ZV"))</f>
        <v/>
      </c>
      <c r="H96" s="38"/>
      <c r="I96" s="38"/>
      <c r="J96" s="39"/>
      <c r="K96" s="33" t="str">
        <f>IF(COUNTIF(K34:K77,"ZV")=0,"",COUNTIF(K34:K77,"ZV"))</f>
        <v/>
      </c>
      <c r="L96" s="38"/>
      <c r="M96" s="38"/>
      <c r="N96" s="39"/>
      <c r="O96" s="33" t="str">
        <f>IF(COUNTIF(O34:O77,"ZV")=0,"",COUNTIF(O34:O77,"ZV"))</f>
        <v/>
      </c>
      <c r="P96" s="38"/>
      <c r="Q96" s="38"/>
      <c r="R96" s="39"/>
      <c r="S96" s="33" t="str">
        <f>IF(COUNTIF(S34:S77,"ZV")=0,"",COUNTIF(S34:S77,"ZV"))</f>
        <v/>
      </c>
      <c r="T96" s="38"/>
      <c r="U96" s="38"/>
      <c r="V96" s="39"/>
      <c r="W96" s="33" t="str">
        <f>IF(COUNTIF(W34:W77,"ZV")=0,"",COUNTIF(W34:W77,"ZV"))</f>
        <v/>
      </c>
      <c r="X96" s="38"/>
      <c r="Y96" s="38"/>
      <c r="Z96" s="39"/>
      <c r="AA96" s="33">
        <f>IF(COUNTIF(AA34:AA77,"ZV")=0,"",COUNTIF(AA34:AA77,"ZV"))</f>
        <v>3</v>
      </c>
      <c r="AB96" s="31"/>
      <c r="AC96" s="31"/>
      <c r="AD96" s="32"/>
      <c r="AE96" s="113">
        <f t="shared" si="51"/>
        <v>3</v>
      </c>
    </row>
    <row r="97" spans="1:33" s="9" customFormat="1" ht="13.5" thickBot="1" x14ac:dyDescent="0.25">
      <c r="A97" s="40"/>
      <c r="B97" s="41"/>
      <c r="C97" s="42" t="s">
        <v>22</v>
      </c>
      <c r="D97" s="43"/>
      <c r="E97" s="43"/>
      <c r="F97" s="44"/>
      <c r="G97" s="45">
        <f>IF(SUM(G85:G96)=0,"",SUM(G85:G96))</f>
        <v>8</v>
      </c>
      <c r="H97" s="43"/>
      <c r="I97" s="43"/>
      <c r="J97" s="44"/>
      <c r="K97" s="45">
        <f>IF(SUM(K85:K96)=0,"",SUM(K85:K96))</f>
        <v>11</v>
      </c>
      <c r="L97" s="43"/>
      <c r="M97" s="43"/>
      <c r="N97" s="44"/>
      <c r="O97" s="45">
        <f>IF(SUM(O85:O96)=0,"",SUM(O85:O96))</f>
        <v>10</v>
      </c>
      <c r="P97" s="43"/>
      <c r="Q97" s="43"/>
      <c r="R97" s="44"/>
      <c r="S97" s="45">
        <f>IF(SUM(S85:S96)=0,"",SUM(S85:S96))</f>
        <v>9</v>
      </c>
      <c r="T97" s="43"/>
      <c r="U97" s="43"/>
      <c r="V97" s="44"/>
      <c r="W97" s="45">
        <f>IF(SUM(W85:W96)=0,"",SUM(W85:W96))</f>
        <v>10</v>
      </c>
      <c r="X97" s="43"/>
      <c r="Y97" s="43"/>
      <c r="Z97" s="44"/>
      <c r="AA97" s="45">
        <f>IF(SUM(AA85:AA96)=0,"",SUM(AA85:AA96))</f>
        <v>12</v>
      </c>
      <c r="AB97" s="43"/>
      <c r="AC97" s="43"/>
      <c r="AD97" s="44"/>
      <c r="AE97" s="114">
        <f t="shared" si="51"/>
        <v>60</v>
      </c>
    </row>
    <row r="98" spans="1:33" ht="17.25" thickTop="1" thickBot="1" x14ac:dyDescent="0.3">
      <c r="A98" s="309"/>
      <c r="B98" s="310"/>
      <c r="C98" s="384" t="s">
        <v>137</v>
      </c>
      <c r="D98" s="311"/>
      <c r="E98" s="311"/>
      <c r="F98" s="312"/>
      <c r="G98" s="311"/>
      <c r="H98" s="311"/>
      <c r="I98" s="311"/>
      <c r="J98" s="312"/>
      <c r="K98" s="313"/>
      <c r="L98" s="311"/>
      <c r="M98" s="311"/>
      <c r="N98" s="312"/>
      <c r="O98" s="311"/>
      <c r="P98" s="311"/>
      <c r="Q98" s="311"/>
      <c r="R98" s="312"/>
      <c r="S98" s="313"/>
      <c r="T98" s="311"/>
      <c r="U98" s="311"/>
      <c r="V98" s="312"/>
      <c r="W98" s="311"/>
      <c r="X98" s="311"/>
      <c r="Y98" s="311"/>
      <c r="Z98" s="312"/>
      <c r="AA98" s="313"/>
      <c r="AB98" s="314"/>
      <c r="AC98" s="311"/>
      <c r="AD98" s="312"/>
      <c r="AE98" s="315"/>
      <c r="AF98" s="316"/>
      <c r="AG98" s="317"/>
    </row>
    <row r="99" spans="1:33" ht="15.75" x14ac:dyDescent="0.25">
      <c r="A99" s="318" t="s">
        <v>138</v>
      </c>
      <c r="B99" s="319" t="s">
        <v>139</v>
      </c>
      <c r="C99" s="320" t="s">
        <v>140</v>
      </c>
      <c r="D99" s="321"/>
      <c r="E99" s="322"/>
      <c r="F99" s="323"/>
      <c r="G99" s="324"/>
      <c r="H99" s="325">
        <v>8</v>
      </c>
      <c r="I99" s="325"/>
      <c r="J99" s="326">
        <v>3</v>
      </c>
      <c r="K99" s="324" t="s">
        <v>38</v>
      </c>
      <c r="L99" s="325">
        <v>8</v>
      </c>
      <c r="M99" s="325"/>
      <c r="N99" s="326">
        <v>3</v>
      </c>
      <c r="O99" s="324" t="s">
        <v>38</v>
      </c>
      <c r="P99" s="325">
        <v>8</v>
      </c>
      <c r="Q99" s="325"/>
      <c r="R99" s="326">
        <v>3</v>
      </c>
      <c r="S99" s="324" t="s">
        <v>38</v>
      </c>
      <c r="T99" s="325">
        <v>8</v>
      </c>
      <c r="U99" s="325"/>
      <c r="V99" s="326">
        <v>3</v>
      </c>
      <c r="W99" s="324" t="s">
        <v>38</v>
      </c>
      <c r="X99" s="327"/>
      <c r="Y99" s="327"/>
      <c r="Z99" s="328"/>
      <c r="AA99" s="329"/>
      <c r="AB99" s="327"/>
      <c r="AC99" s="327"/>
      <c r="AD99" s="328"/>
      <c r="AE99" s="329"/>
      <c r="AF99" s="330" t="s">
        <v>141</v>
      </c>
      <c r="AG99" s="331" t="s">
        <v>142</v>
      </c>
    </row>
    <row r="100" spans="1:33" ht="15.75" x14ac:dyDescent="0.25">
      <c r="A100" s="318" t="s">
        <v>143</v>
      </c>
      <c r="B100" s="319" t="s">
        <v>139</v>
      </c>
      <c r="C100" s="336" t="s">
        <v>144</v>
      </c>
      <c r="D100" s="325"/>
      <c r="E100" s="325"/>
      <c r="F100" s="326"/>
      <c r="G100" s="324"/>
      <c r="H100" s="325"/>
      <c r="I100" s="325"/>
      <c r="J100" s="326"/>
      <c r="K100" s="324"/>
      <c r="L100" s="325"/>
      <c r="M100" s="325">
        <v>8</v>
      </c>
      <c r="N100" s="326">
        <v>3</v>
      </c>
      <c r="O100" s="324" t="s">
        <v>38</v>
      </c>
      <c r="P100" s="325"/>
      <c r="Q100" s="325"/>
      <c r="R100" s="326"/>
      <c r="S100" s="324"/>
      <c r="T100" s="325"/>
      <c r="U100" s="325">
        <v>8</v>
      </c>
      <c r="V100" s="326">
        <v>3</v>
      </c>
      <c r="W100" s="324" t="s">
        <v>38</v>
      </c>
      <c r="X100" s="327"/>
      <c r="Y100" s="332"/>
      <c r="Z100" s="333"/>
      <c r="AA100" s="334"/>
      <c r="AB100" s="332"/>
      <c r="AC100" s="332"/>
      <c r="AD100" s="333"/>
      <c r="AE100" s="334"/>
      <c r="AF100" s="337" t="s">
        <v>129</v>
      </c>
      <c r="AG100" s="338" t="s">
        <v>145</v>
      </c>
    </row>
    <row r="101" spans="1:33" ht="15.75" x14ac:dyDescent="0.25">
      <c r="A101" s="318" t="s">
        <v>146</v>
      </c>
      <c r="B101" s="319" t="s">
        <v>139</v>
      </c>
      <c r="C101" s="336" t="s">
        <v>147</v>
      </c>
      <c r="D101" s="325"/>
      <c r="E101" s="325"/>
      <c r="F101" s="326"/>
      <c r="G101" s="324"/>
      <c r="H101" s="325"/>
      <c r="I101" s="325"/>
      <c r="J101" s="326"/>
      <c r="K101" s="324"/>
      <c r="L101" s="325"/>
      <c r="M101" s="325"/>
      <c r="N101" s="326"/>
      <c r="O101" s="324"/>
      <c r="P101" s="325"/>
      <c r="Q101" s="325">
        <v>8</v>
      </c>
      <c r="R101" s="326">
        <v>3</v>
      </c>
      <c r="S101" s="324" t="s">
        <v>38</v>
      </c>
      <c r="T101" s="325"/>
      <c r="U101" s="325"/>
      <c r="V101" s="326"/>
      <c r="W101" s="324"/>
      <c r="X101" s="327"/>
      <c r="Y101" s="332"/>
      <c r="Z101" s="333"/>
      <c r="AA101" s="334"/>
      <c r="AB101" s="332"/>
      <c r="AC101" s="332"/>
      <c r="AD101" s="333"/>
      <c r="AE101" s="334"/>
      <c r="AF101" s="337" t="s">
        <v>129</v>
      </c>
      <c r="AG101" s="338" t="s">
        <v>145</v>
      </c>
    </row>
    <row r="102" spans="1:33" ht="26.25" x14ac:dyDescent="0.25">
      <c r="A102" s="318" t="s">
        <v>148</v>
      </c>
      <c r="B102" s="421" t="s">
        <v>139</v>
      </c>
      <c r="C102" s="422" t="s">
        <v>149</v>
      </c>
      <c r="D102" s="325"/>
      <c r="E102" s="325"/>
      <c r="F102" s="326"/>
      <c r="G102" s="324"/>
      <c r="H102" s="325"/>
      <c r="I102" s="325">
        <v>8</v>
      </c>
      <c r="J102" s="326">
        <v>3</v>
      </c>
      <c r="K102" s="324" t="s">
        <v>38</v>
      </c>
      <c r="L102" s="325"/>
      <c r="M102" s="325">
        <v>8</v>
      </c>
      <c r="N102" s="326">
        <v>3</v>
      </c>
      <c r="O102" s="324" t="s">
        <v>38</v>
      </c>
      <c r="P102" s="325"/>
      <c r="Q102" s="325">
        <v>8</v>
      </c>
      <c r="R102" s="326">
        <v>3</v>
      </c>
      <c r="S102" s="324" t="s">
        <v>38</v>
      </c>
      <c r="T102" s="325"/>
      <c r="U102" s="325">
        <v>8</v>
      </c>
      <c r="V102" s="326">
        <v>3</v>
      </c>
      <c r="W102" s="324" t="s">
        <v>38</v>
      </c>
      <c r="X102" s="327"/>
      <c r="Y102" s="332"/>
      <c r="Z102" s="333"/>
      <c r="AA102" s="334"/>
      <c r="AB102" s="332"/>
      <c r="AC102" s="332"/>
      <c r="AD102" s="333"/>
      <c r="AE102" s="334"/>
      <c r="AF102" s="337" t="s">
        <v>129</v>
      </c>
      <c r="AG102" s="338" t="s">
        <v>150</v>
      </c>
    </row>
    <row r="103" spans="1:33" ht="15.75" x14ac:dyDescent="0.25">
      <c r="A103" s="495" t="s">
        <v>151</v>
      </c>
      <c r="B103" s="319" t="s">
        <v>139</v>
      </c>
      <c r="C103" s="496" t="s">
        <v>152</v>
      </c>
      <c r="D103" s="325"/>
      <c r="E103" s="325"/>
      <c r="F103" s="326"/>
      <c r="G103" s="324"/>
      <c r="H103" s="325"/>
      <c r="I103" s="325"/>
      <c r="J103" s="326"/>
      <c r="K103" s="324"/>
      <c r="L103" s="325"/>
      <c r="M103" s="325"/>
      <c r="N103" s="326"/>
      <c r="O103" s="324"/>
      <c r="P103" s="325"/>
      <c r="Q103" s="325"/>
      <c r="R103" s="326"/>
      <c r="S103" s="324"/>
      <c r="T103" s="325"/>
      <c r="U103" s="325">
        <v>8</v>
      </c>
      <c r="V103" s="326">
        <v>3</v>
      </c>
      <c r="W103" s="324" t="s">
        <v>39</v>
      </c>
      <c r="X103" s="327"/>
      <c r="Y103" s="332"/>
      <c r="Z103" s="333"/>
      <c r="AA103" s="334"/>
      <c r="AB103" s="332"/>
      <c r="AC103" s="332"/>
      <c r="AD103" s="333"/>
      <c r="AE103" s="334"/>
      <c r="AF103" s="337" t="s">
        <v>129</v>
      </c>
      <c r="AG103" s="493" t="s">
        <v>176</v>
      </c>
    </row>
    <row r="104" spans="1:33" ht="15.75" x14ac:dyDescent="0.25">
      <c r="A104" s="495" t="s">
        <v>153</v>
      </c>
      <c r="B104" s="319" t="s">
        <v>139</v>
      </c>
      <c r="C104" s="496" t="s">
        <v>154</v>
      </c>
      <c r="D104" s="325"/>
      <c r="E104" s="325"/>
      <c r="F104" s="326"/>
      <c r="G104" s="324"/>
      <c r="H104" s="325"/>
      <c r="I104" s="325"/>
      <c r="J104" s="326"/>
      <c r="K104" s="324"/>
      <c r="L104" s="325"/>
      <c r="M104" s="325"/>
      <c r="N104" s="326"/>
      <c r="O104" s="324"/>
      <c r="P104" s="325"/>
      <c r="Q104" s="325"/>
      <c r="R104" s="326"/>
      <c r="S104" s="324"/>
      <c r="T104" s="325"/>
      <c r="U104" s="325"/>
      <c r="V104" s="326"/>
      <c r="W104" s="324"/>
      <c r="X104" s="327"/>
      <c r="Y104" s="332"/>
      <c r="Z104" s="333"/>
      <c r="AA104" s="334"/>
      <c r="AB104" s="332"/>
      <c r="AC104" s="332"/>
      <c r="AD104" s="333"/>
      <c r="AE104" s="334"/>
      <c r="AF104" s="337" t="s">
        <v>129</v>
      </c>
      <c r="AG104" s="493" t="s">
        <v>176</v>
      </c>
    </row>
    <row r="105" spans="1:33" ht="15.75" x14ac:dyDescent="0.25">
      <c r="A105" s="318" t="s">
        <v>155</v>
      </c>
      <c r="B105" s="319" t="s">
        <v>139</v>
      </c>
      <c r="C105" s="336" t="s">
        <v>156</v>
      </c>
      <c r="D105" s="325"/>
      <c r="E105" s="325"/>
      <c r="F105" s="326"/>
      <c r="G105" s="324"/>
      <c r="H105" s="325"/>
      <c r="I105" s="325">
        <v>8</v>
      </c>
      <c r="J105" s="326">
        <v>3</v>
      </c>
      <c r="K105" s="324" t="s">
        <v>39</v>
      </c>
      <c r="L105" s="325"/>
      <c r="M105" s="325"/>
      <c r="N105" s="326"/>
      <c r="O105" s="324"/>
      <c r="P105" s="325"/>
      <c r="Q105" s="325">
        <v>8</v>
      </c>
      <c r="R105" s="326">
        <v>3</v>
      </c>
      <c r="S105" s="324" t="s">
        <v>39</v>
      </c>
      <c r="T105" s="325"/>
      <c r="U105" s="325"/>
      <c r="V105" s="326"/>
      <c r="W105" s="324"/>
      <c r="X105" s="327"/>
      <c r="Y105" s="332"/>
      <c r="Z105" s="333"/>
      <c r="AA105" s="334"/>
      <c r="AB105" s="332"/>
      <c r="AC105" s="332"/>
      <c r="AD105" s="333"/>
      <c r="AE105" s="334"/>
      <c r="AF105" s="337" t="s">
        <v>129</v>
      </c>
      <c r="AG105" s="338" t="s">
        <v>150</v>
      </c>
    </row>
    <row r="106" spans="1:33" ht="15.75" x14ac:dyDescent="0.25">
      <c r="A106" s="318" t="s">
        <v>157</v>
      </c>
      <c r="B106" s="319" t="s">
        <v>139</v>
      </c>
      <c r="C106" s="336" t="s">
        <v>158</v>
      </c>
      <c r="D106" s="325"/>
      <c r="E106" s="325"/>
      <c r="F106" s="326"/>
      <c r="G106" s="324"/>
      <c r="H106" s="325"/>
      <c r="I106" s="325"/>
      <c r="J106" s="326"/>
      <c r="K106" s="324"/>
      <c r="L106" s="325"/>
      <c r="M106" s="325">
        <v>8</v>
      </c>
      <c r="N106" s="326">
        <v>3</v>
      </c>
      <c r="O106" s="324" t="s">
        <v>39</v>
      </c>
      <c r="P106" s="325"/>
      <c r="Q106" s="325"/>
      <c r="R106" s="326"/>
      <c r="S106" s="324"/>
      <c r="T106" s="325"/>
      <c r="U106" s="325">
        <v>28</v>
      </c>
      <c r="V106" s="326">
        <v>3</v>
      </c>
      <c r="W106" s="324" t="s">
        <v>39</v>
      </c>
      <c r="X106" s="327"/>
      <c r="Y106" s="332"/>
      <c r="Z106" s="333"/>
      <c r="AA106" s="334"/>
      <c r="AB106" s="332"/>
      <c r="AC106" s="332"/>
      <c r="AD106" s="333"/>
      <c r="AE106" s="334"/>
      <c r="AF106" s="337" t="s">
        <v>129</v>
      </c>
      <c r="AG106" s="338" t="s">
        <v>150</v>
      </c>
    </row>
    <row r="107" spans="1:33" ht="15.75" x14ac:dyDescent="0.25">
      <c r="A107" s="318" t="s">
        <v>159</v>
      </c>
      <c r="B107" s="319" t="s">
        <v>139</v>
      </c>
      <c r="C107" s="336" t="s">
        <v>160</v>
      </c>
      <c r="D107" s="325"/>
      <c r="E107" s="325"/>
      <c r="F107" s="326"/>
      <c r="G107" s="324"/>
      <c r="H107" s="325"/>
      <c r="I107" s="325">
        <v>8</v>
      </c>
      <c r="J107" s="326">
        <v>3</v>
      </c>
      <c r="K107" s="324" t="s">
        <v>39</v>
      </c>
      <c r="L107" s="325"/>
      <c r="M107" s="325"/>
      <c r="N107" s="326"/>
      <c r="O107" s="324"/>
      <c r="P107" s="325"/>
      <c r="Q107" s="325">
        <v>8</v>
      </c>
      <c r="R107" s="326">
        <v>3</v>
      </c>
      <c r="S107" s="324" t="s">
        <v>39</v>
      </c>
      <c r="T107" s="325"/>
      <c r="U107" s="325"/>
      <c r="V107" s="326"/>
      <c r="W107" s="324"/>
      <c r="X107" s="327"/>
      <c r="Y107" s="332"/>
      <c r="Z107" s="333"/>
      <c r="AA107" s="334"/>
      <c r="AB107" s="332"/>
      <c r="AC107" s="332"/>
      <c r="AD107" s="333"/>
      <c r="AE107" s="334"/>
      <c r="AF107" s="337" t="s">
        <v>129</v>
      </c>
      <c r="AG107" s="338" t="s">
        <v>161</v>
      </c>
    </row>
    <row r="108" spans="1:33" ht="15.75" x14ac:dyDescent="0.25">
      <c r="A108" s="318" t="s">
        <v>162</v>
      </c>
      <c r="B108" s="319" t="s">
        <v>139</v>
      </c>
      <c r="C108" s="336" t="s">
        <v>163</v>
      </c>
      <c r="D108" s="325"/>
      <c r="E108" s="325"/>
      <c r="F108" s="326"/>
      <c r="G108" s="324"/>
      <c r="H108" s="325"/>
      <c r="I108" s="325"/>
      <c r="J108" s="326"/>
      <c r="K108" s="324"/>
      <c r="L108" s="325"/>
      <c r="M108" s="325">
        <v>8</v>
      </c>
      <c r="N108" s="326">
        <v>3</v>
      </c>
      <c r="O108" s="324" t="s">
        <v>39</v>
      </c>
      <c r="P108" s="325"/>
      <c r="Q108" s="325"/>
      <c r="R108" s="326"/>
      <c r="S108" s="324"/>
      <c r="T108" s="325"/>
      <c r="U108" s="325">
        <v>28</v>
      </c>
      <c r="V108" s="326">
        <v>3</v>
      </c>
      <c r="W108" s="324" t="s">
        <v>39</v>
      </c>
      <c r="X108" s="327"/>
      <c r="Y108" s="332"/>
      <c r="Z108" s="333"/>
      <c r="AA108" s="334"/>
      <c r="AB108" s="332"/>
      <c r="AC108" s="332"/>
      <c r="AD108" s="333"/>
      <c r="AE108" s="334"/>
      <c r="AF108" s="337" t="s">
        <v>129</v>
      </c>
      <c r="AG108" s="338" t="s">
        <v>161</v>
      </c>
    </row>
    <row r="109" spans="1:33" ht="15.75" x14ac:dyDescent="0.25">
      <c r="A109" s="318" t="s">
        <v>164</v>
      </c>
      <c r="B109" s="319" t="s">
        <v>139</v>
      </c>
      <c r="C109" s="336" t="s">
        <v>165</v>
      </c>
      <c r="D109" s="325"/>
      <c r="E109" s="325"/>
      <c r="F109" s="326"/>
      <c r="G109" s="324"/>
      <c r="H109" s="325"/>
      <c r="I109" s="325">
        <v>8</v>
      </c>
      <c r="J109" s="326">
        <v>3</v>
      </c>
      <c r="K109" s="324" t="s">
        <v>39</v>
      </c>
      <c r="L109" s="325"/>
      <c r="M109" s="325"/>
      <c r="N109" s="326"/>
      <c r="O109" s="324"/>
      <c r="P109" s="325"/>
      <c r="Q109" s="325">
        <v>8</v>
      </c>
      <c r="R109" s="326">
        <v>3</v>
      </c>
      <c r="S109" s="324" t="s">
        <v>39</v>
      </c>
      <c r="T109" s="325"/>
      <c r="U109" s="325"/>
      <c r="V109" s="326"/>
      <c r="W109" s="324"/>
      <c r="X109" s="327"/>
      <c r="Y109" s="332"/>
      <c r="Z109" s="333"/>
      <c r="AA109" s="334"/>
      <c r="AB109" s="332"/>
      <c r="AC109" s="332"/>
      <c r="AD109" s="333"/>
      <c r="AE109" s="334"/>
      <c r="AF109" s="337" t="s">
        <v>129</v>
      </c>
      <c r="AG109" s="338" t="s">
        <v>166</v>
      </c>
    </row>
    <row r="110" spans="1:33" ht="15.75" x14ac:dyDescent="0.25">
      <c r="A110" s="318" t="s">
        <v>167</v>
      </c>
      <c r="B110" s="319" t="s">
        <v>139</v>
      </c>
      <c r="C110" s="336" t="s">
        <v>168</v>
      </c>
      <c r="D110" s="325"/>
      <c r="E110" s="325"/>
      <c r="F110" s="326"/>
      <c r="G110" s="324"/>
      <c r="H110" s="325"/>
      <c r="I110" s="325"/>
      <c r="J110" s="326"/>
      <c r="K110" s="324"/>
      <c r="L110" s="325"/>
      <c r="M110" s="325">
        <v>8</v>
      </c>
      <c r="N110" s="326">
        <v>3</v>
      </c>
      <c r="O110" s="324" t="s">
        <v>39</v>
      </c>
      <c r="P110" s="325"/>
      <c r="Q110" s="325"/>
      <c r="R110" s="326"/>
      <c r="S110" s="324"/>
      <c r="T110" s="325"/>
      <c r="U110" s="325">
        <v>28</v>
      </c>
      <c r="V110" s="326">
        <v>3</v>
      </c>
      <c r="W110" s="324" t="s">
        <v>39</v>
      </c>
      <c r="X110" s="327"/>
      <c r="Y110" s="332"/>
      <c r="Z110" s="333"/>
      <c r="AA110" s="334"/>
      <c r="AB110" s="332"/>
      <c r="AC110" s="332"/>
      <c r="AD110" s="333"/>
      <c r="AE110" s="334"/>
      <c r="AF110" s="337" t="s">
        <v>129</v>
      </c>
      <c r="AG110" s="338" t="s">
        <v>166</v>
      </c>
    </row>
    <row r="111" spans="1:33" ht="15.75" x14ac:dyDescent="0.25">
      <c r="A111" s="318" t="s">
        <v>169</v>
      </c>
      <c r="B111" s="319" t="s">
        <v>139</v>
      </c>
      <c r="C111" s="336" t="s">
        <v>170</v>
      </c>
      <c r="D111" s="325"/>
      <c r="E111" s="325"/>
      <c r="F111" s="326"/>
      <c r="G111" s="324"/>
      <c r="H111" s="325"/>
      <c r="I111" s="325">
        <v>8</v>
      </c>
      <c r="J111" s="326">
        <v>3</v>
      </c>
      <c r="K111" s="324" t="s">
        <v>39</v>
      </c>
      <c r="L111" s="325"/>
      <c r="M111" s="325"/>
      <c r="N111" s="326"/>
      <c r="O111" s="324"/>
      <c r="P111" s="325"/>
      <c r="Q111" s="325">
        <v>8</v>
      </c>
      <c r="R111" s="326">
        <v>3</v>
      </c>
      <c r="S111" s="324" t="s">
        <v>39</v>
      </c>
      <c r="T111" s="325"/>
      <c r="U111" s="325"/>
      <c r="V111" s="326"/>
      <c r="W111" s="324"/>
      <c r="X111" s="327"/>
      <c r="Y111" s="332"/>
      <c r="Z111" s="333"/>
      <c r="AA111" s="334"/>
      <c r="AB111" s="332"/>
      <c r="AC111" s="332"/>
      <c r="AD111" s="333"/>
      <c r="AE111" s="334"/>
      <c r="AF111" s="337" t="s">
        <v>129</v>
      </c>
      <c r="AG111" s="338" t="s">
        <v>171</v>
      </c>
    </row>
    <row r="112" spans="1:33" ht="15.75" x14ac:dyDescent="0.25">
      <c r="A112" s="318" t="s">
        <v>172</v>
      </c>
      <c r="B112" s="319" t="s">
        <v>139</v>
      </c>
      <c r="C112" s="336" t="s">
        <v>173</v>
      </c>
      <c r="D112" s="325"/>
      <c r="E112" s="325"/>
      <c r="F112" s="326"/>
      <c r="G112" s="324"/>
      <c r="H112" s="325"/>
      <c r="I112" s="325"/>
      <c r="J112" s="326"/>
      <c r="K112" s="324"/>
      <c r="L112" s="325"/>
      <c r="M112" s="325">
        <v>8</v>
      </c>
      <c r="N112" s="326">
        <v>3</v>
      </c>
      <c r="O112" s="324" t="s">
        <v>39</v>
      </c>
      <c r="P112" s="325"/>
      <c r="Q112" s="325"/>
      <c r="R112" s="326"/>
      <c r="S112" s="324"/>
      <c r="T112" s="325"/>
      <c r="U112" s="325">
        <v>28</v>
      </c>
      <c r="V112" s="326">
        <v>3</v>
      </c>
      <c r="W112" s="324" t="s">
        <v>39</v>
      </c>
      <c r="X112" s="327"/>
      <c r="Y112" s="332"/>
      <c r="Z112" s="333"/>
      <c r="AA112" s="334"/>
      <c r="AB112" s="332"/>
      <c r="AC112" s="332"/>
      <c r="AD112" s="333"/>
      <c r="AE112" s="334"/>
      <c r="AF112" s="337" t="s">
        <v>129</v>
      </c>
      <c r="AG112" s="338" t="s">
        <v>171</v>
      </c>
    </row>
    <row r="113" spans="1:33" ht="15.75" x14ac:dyDescent="0.25">
      <c r="A113" s="318" t="s">
        <v>174</v>
      </c>
      <c r="B113" s="319" t="s">
        <v>139</v>
      </c>
      <c r="C113" s="336" t="s">
        <v>175</v>
      </c>
      <c r="D113" s="325"/>
      <c r="E113" s="325"/>
      <c r="F113" s="326"/>
      <c r="G113" s="324"/>
      <c r="H113" s="325"/>
      <c r="I113" s="325"/>
      <c r="J113" s="326"/>
      <c r="K113" s="324"/>
      <c r="L113" s="325"/>
      <c r="M113" s="325">
        <v>8</v>
      </c>
      <c r="N113" s="326">
        <v>3</v>
      </c>
      <c r="O113" s="324" t="s">
        <v>39</v>
      </c>
      <c r="P113" s="325"/>
      <c r="Q113" s="325">
        <v>8</v>
      </c>
      <c r="R113" s="326">
        <v>3</v>
      </c>
      <c r="S113" s="324" t="s">
        <v>39</v>
      </c>
      <c r="T113" s="325"/>
      <c r="U113" s="325">
        <v>28</v>
      </c>
      <c r="V113" s="326">
        <v>3</v>
      </c>
      <c r="W113" s="324" t="s">
        <v>39</v>
      </c>
      <c r="X113" s="327"/>
      <c r="Y113" s="332"/>
      <c r="Z113" s="333"/>
      <c r="AA113" s="334"/>
      <c r="AB113" s="332"/>
      <c r="AC113" s="332"/>
      <c r="AD113" s="333"/>
      <c r="AE113" s="334"/>
      <c r="AF113" s="337" t="s">
        <v>129</v>
      </c>
      <c r="AG113" s="338" t="s">
        <v>176</v>
      </c>
    </row>
    <row r="114" spans="1:33" ht="15.75" x14ac:dyDescent="0.25">
      <c r="A114" s="318" t="s">
        <v>177</v>
      </c>
      <c r="B114" s="319" t="s">
        <v>139</v>
      </c>
      <c r="C114" s="336" t="s">
        <v>178</v>
      </c>
      <c r="D114" s="325"/>
      <c r="E114" s="325"/>
      <c r="F114" s="326"/>
      <c r="G114" s="324"/>
      <c r="H114" s="325"/>
      <c r="I114" s="325"/>
      <c r="J114" s="326"/>
      <c r="K114" s="324"/>
      <c r="L114" s="325"/>
      <c r="M114" s="325"/>
      <c r="N114" s="326"/>
      <c r="O114" s="324"/>
      <c r="P114" s="325"/>
      <c r="Q114" s="325">
        <v>8</v>
      </c>
      <c r="R114" s="326">
        <v>3</v>
      </c>
      <c r="S114" s="324" t="s">
        <v>39</v>
      </c>
      <c r="T114" s="325"/>
      <c r="U114" s="325">
        <v>28</v>
      </c>
      <c r="V114" s="326">
        <v>3</v>
      </c>
      <c r="W114" s="324" t="s">
        <v>39</v>
      </c>
      <c r="X114" s="327"/>
      <c r="Y114" s="332"/>
      <c r="Z114" s="333"/>
      <c r="AA114" s="334"/>
      <c r="AB114" s="332"/>
      <c r="AC114" s="332"/>
      <c r="AD114" s="333"/>
      <c r="AE114" s="334"/>
      <c r="AF114" s="337" t="s">
        <v>129</v>
      </c>
      <c r="AG114" s="338" t="s">
        <v>176</v>
      </c>
    </row>
    <row r="115" spans="1:33" ht="15.75" x14ac:dyDescent="0.25">
      <c r="A115" s="318" t="s">
        <v>179</v>
      </c>
      <c r="B115" s="319" t="s">
        <v>139</v>
      </c>
      <c r="C115" s="336" t="s">
        <v>180</v>
      </c>
      <c r="D115" s="325"/>
      <c r="E115" s="325"/>
      <c r="F115" s="326"/>
      <c r="G115" s="324"/>
      <c r="H115" s="325"/>
      <c r="I115" s="325">
        <v>8</v>
      </c>
      <c r="J115" s="326">
        <v>3</v>
      </c>
      <c r="K115" s="324" t="s">
        <v>39</v>
      </c>
      <c r="L115" s="325"/>
      <c r="M115" s="325"/>
      <c r="N115" s="326"/>
      <c r="O115" s="324"/>
      <c r="P115" s="325"/>
      <c r="Q115" s="325">
        <v>8</v>
      </c>
      <c r="R115" s="326">
        <v>3</v>
      </c>
      <c r="S115" s="324" t="s">
        <v>39</v>
      </c>
      <c r="T115" s="325"/>
      <c r="U115" s="325"/>
      <c r="V115" s="326"/>
      <c r="W115" s="324"/>
      <c r="X115" s="327"/>
      <c r="Y115" s="332"/>
      <c r="Z115" s="333"/>
      <c r="AA115" s="334"/>
      <c r="AB115" s="332"/>
      <c r="AC115" s="332"/>
      <c r="AD115" s="333"/>
      <c r="AE115" s="334"/>
      <c r="AF115" s="337" t="s">
        <v>129</v>
      </c>
      <c r="AG115" s="338" t="s">
        <v>181</v>
      </c>
    </row>
    <row r="116" spans="1:33" ht="15.75" x14ac:dyDescent="0.25">
      <c r="A116" s="354" t="s">
        <v>182</v>
      </c>
      <c r="B116" s="335" t="s">
        <v>139</v>
      </c>
      <c r="C116" s="355" t="s">
        <v>183</v>
      </c>
      <c r="D116" s="325"/>
      <c r="E116" s="325"/>
      <c r="F116" s="326"/>
      <c r="G116" s="324"/>
      <c r="H116" s="325"/>
      <c r="I116" s="325"/>
      <c r="J116" s="326"/>
      <c r="K116" s="324"/>
      <c r="L116" s="325"/>
      <c r="M116" s="325">
        <v>8</v>
      </c>
      <c r="N116" s="326">
        <v>3</v>
      </c>
      <c r="O116" s="324" t="s">
        <v>39</v>
      </c>
      <c r="P116" s="325"/>
      <c r="Q116" s="325"/>
      <c r="R116" s="326"/>
      <c r="S116" s="324"/>
      <c r="T116" s="325"/>
      <c r="U116" s="325">
        <v>28</v>
      </c>
      <c r="V116" s="326">
        <v>3</v>
      </c>
      <c r="W116" s="324" t="s">
        <v>39</v>
      </c>
      <c r="X116" s="327"/>
      <c r="Y116" s="332"/>
      <c r="Z116" s="333"/>
      <c r="AA116" s="334"/>
      <c r="AB116" s="332"/>
      <c r="AC116" s="332"/>
      <c r="AD116" s="333"/>
      <c r="AE116" s="334"/>
      <c r="AF116" s="337" t="s">
        <v>129</v>
      </c>
      <c r="AG116" s="338" t="s">
        <v>181</v>
      </c>
    </row>
    <row r="117" spans="1:33" ht="15.75" x14ac:dyDescent="0.25">
      <c r="A117" s="354" t="s">
        <v>383</v>
      </c>
      <c r="B117" s="335" t="s">
        <v>139</v>
      </c>
      <c r="C117" s="355" t="s">
        <v>382</v>
      </c>
      <c r="D117" s="325"/>
      <c r="E117" s="325"/>
      <c r="F117" s="326"/>
      <c r="G117" s="324"/>
      <c r="H117" s="325"/>
      <c r="I117" s="325"/>
      <c r="J117" s="326"/>
      <c r="K117" s="324"/>
      <c r="L117" s="325"/>
      <c r="M117" s="325"/>
      <c r="N117" s="326"/>
      <c r="O117" s="324"/>
      <c r="P117" s="325"/>
      <c r="Q117" s="325">
        <v>8</v>
      </c>
      <c r="R117" s="326">
        <v>3</v>
      </c>
      <c r="S117" s="324" t="s">
        <v>39</v>
      </c>
      <c r="T117" s="325"/>
      <c r="U117" s="325">
        <v>8</v>
      </c>
      <c r="V117" s="326">
        <v>3</v>
      </c>
      <c r="W117" s="324" t="s">
        <v>39</v>
      </c>
      <c r="X117" s="327"/>
      <c r="Y117" s="332"/>
      <c r="Z117" s="333"/>
      <c r="AA117" s="334"/>
      <c r="AB117" s="332"/>
      <c r="AC117" s="332"/>
      <c r="AD117" s="333"/>
      <c r="AE117" s="334"/>
      <c r="AF117" s="337" t="s">
        <v>129</v>
      </c>
      <c r="AG117" s="338" t="s">
        <v>181</v>
      </c>
    </row>
    <row r="118" spans="1:33" ht="15.75" x14ac:dyDescent="0.25">
      <c r="A118" s="354" t="s">
        <v>394</v>
      </c>
      <c r="B118" s="335" t="s">
        <v>139</v>
      </c>
      <c r="C118" s="355" t="s">
        <v>395</v>
      </c>
      <c r="D118" s="325"/>
      <c r="E118" s="325"/>
      <c r="F118" s="326"/>
      <c r="G118" s="324"/>
      <c r="H118" s="325"/>
      <c r="I118" s="508">
        <v>8</v>
      </c>
      <c r="J118" s="509">
        <v>3</v>
      </c>
      <c r="K118" s="510" t="s">
        <v>39</v>
      </c>
      <c r="L118" s="508"/>
      <c r="M118" s="508">
        <v>8</v>
      </c>
      <c r="N118" s="509">
        <v>3</v>
      </c>
      <c r="O118" s="510" t="s">
        <v>39</v>
      </c>
      <c r="P118" s="508"/>
      <c r="Q118" s="508">
        <v>8</v>
      </c>
      <c r="R118" s="509">
        <v>3</v>
      </c>
      <c r="S118" s="510" t="s">
        <v>39</v>
      </c>
      <c r="T118" s="508"/>
      <c r="U118" s="508">
        <v>8</v>
      </c>
      <c r="V118" s="509">
        <v>3</v>
      </c>
      <c r="W118" s="510" t="s">
        <v>39</v>
      </c>
      <c r="X118" s="511"/>
      <c r="Y118" s="332"/>
      <c r="Z118" s="333"/>
      <c r="AA118" s="334"/>
      <c r="AB118" s="332"/>
      <c r="AC118" s="332"/>
      <c r="AD118" s="333"/>
      <c r="AE118" s="334"/>
      <c r="AF118" s="512" t="s">
        <v>129</v>
      </c>
      <c r="AG118" s="513" t="s">
        <v>181</v>
      </c>
    </row>
    <row r="119" spans="1:33" ht="15.75" x14ac:dyDescent="0.25">
      <c r="A119" s="318" t="s">
        <v>184</v>
      </c>
      <c r="B119" s="335" t="s">
        <v>139</v>
      </c>
      <c r="C119" s="336" t="s">
        <v>185</v>
      </c>
      <c r="D119" s="325"/>
      <c r="E119" s="325"/>
      <c r="F119" s="326"/>
      <c r="G119" s="324"/>
      <c r="H119" s="325">
        <v>4</v>
      </c>
      <c r="I119" s="508">
        <v>4</v>
      </c>
      <c r="J119" s="509">
        <v>3</v>
      </c>
      <c r="K119" s="510" t="s">
        <v>38</v>
      </c>
      <c r="L119" s="508">
        <v>4</v>
      </c>
      <c r="M119" s="508">
        <v>4</v>
      </c>
      <c r="N119" s="509">
        <v>3</v>
      </c>
      <c r="O119" s="510" t="s">
        <v>38</v>
      </c>
      <c r="P119" s="508">
        <v>4</v>
      </c>
      <c r="Q119" s="508">
        <v>4</v>
      </c>
      <c r="R119" s="509">
        <v>3</v>
      </c>
      <c r="S119" s="510" t="s">
        <v>38</v>
      </c>
      <c r="T119" s="508">
        <v>4</v>
      </c>
      <c r="U119" s="508">
        <v>4</v>
      </c>
      <c r="V119" s="509">
        <v>3</v>
      </c>
      <c r="W119" s="510" t="s">
        <v>38</v>
      </c>
      <c r="X119" s="511"/>
      <c r="Y119" s="327"/>
      <c r="Z119" s="328"/>
      <c r="AA119" s="329"/>
      <c r="AB119" s="327"/>
      <c r="AC119" s="327"/>
      <c r="AD119" s="328"/>
      <c r="AE119" s="329"/>
      <c r="AF119" s="512" t="s">
        <v>135</v>
      </c>
      <c r="AG119" s="513" t="s">
        <v>186</v>
      </c>
    </row>
    <row r="120" spans="1:33" ht="15.75" x14ac:dyDescent="0.25">
      <c r="A120" s="318" t="s">
        <v>187</v>
      </c>
      <c r="B120" s="335" t="s">
        <v>139</v>
      </c>
      <c r="C120" s="336" t="s">
        <v>188</v>
      </c>
      <c r="D120" s="325"/>
      <c r="E120" s="325"/>
      <c r="F120" s="326"/>
      <c r="G120" s="324"/>
      <c r="H120" s="325">
        <v>8</v>
      </c>
      <c r="I120" s="508"/>
      <c r="J120" s="509">
        <v>3</v>
      </c>
      <c r="K120" s="510" t="s">
        <v>38</v>
      </c>
      <c r="L120" s="508">
        <v>8</v>
      </c>
      <c r="M120" s="508"/>
      <c r="N120" s="509">
        <v>3</v>
      </c>
      <c r="O120" s="510" t="s">
        <v>38</v>
      </c>
      <c r="P120" s="508">
        <v>8</v>
      </c>
      <c r="Q120" s="508"/>
      <c r="R120" s="509">
        <v>3</v>
      </c>
      <c r="S120" s="510" t="s">
        <v>38</v>
      </c>
      <c r="T120" s="508">
        <v>8</v>
      </c>
      <c r="U120" s="508"/>
      <c r="V120" s="509">
        <v>3</v>
      </c>
      <c r="W120" s="510" t="s">
        <v>38</v>
      </c>
      <c r="X120" s="511"/>
      <c r="Y120" s="327"/>
      <c r="Z120" s="328"/>
      <c r="AA120" s="329"/>
      <c r="AB120" s="327"/>
      <c r="AC120" s="327"/>
      <c r="AD120" s="328"/>
      <c r="AE120" s="329"/>
      <c r="AF120" s="512" t="s">
        <v>135</v>
      </c>
      <c r="AG120" s="513" t="s">
        <v>189</v>
      </c>
    </row>
    <row r="121" spans="1:33" ht="15.75" x14ac:dyDescent="0.25">
      <c r="A121" s="318" t="s">
        <v>367</v>
      </c>
      <c r="B121" s="335" t="s">
        <v>139</v>
      </c>
      <c r="C121" s="336" t="s">
        <v>368</v>
      </c>
      <c r="D121" s="325"/>
      <c r="E121" s="325"/>
      <c r="F121" s="326"/>
      <c r="G121" s="324"/>
      <c r="H121" s="325">
        <v>8</v>
      </c>
      <c r="I121" s="325"/>
      <c r="J121" s="326">
        <v>3</v>
      </c>
      <c r="K121" s="324" t="s">
        <v>1</v>
      </c>
      <c r="L121" s="325"/>
      <c r="M121" s="325"/>
      <c r="N121" s="326"/>
      <c r="O121" s="324"/>
      <c r="P121" s="325">
        <v>8</v>
      </c>
      <c r="Q121" s="325"/>
      <c r="R121" s="326">
        <v>3</v>
      </c>
      <c r="S121" s="324" t="s">
        <v>1</v>
      </c>
      <c r="T121" s="325"/>
      <c r="U121" s="325"/>
      <c r="V121" s="326"/>
      <c r="W121" s="324"/>
      <c r="X121" s="327"/>
      <c r="Y121" s="327"/>
      <c r="Z121" s="328"/>
      <c r="AA121" s="329"/>
      <c r="AB121" s="327"/>
      <c r="AC121" s="327"/>
      <c r="AD121" s="328"/>
      <c r="AE121" s="329"/>
      <c r="AF121" s="512" t="s">
        <v>389</v>
      </c>
      <c r="AG121" s="513" t="s">
        <v>190</v>
      </c>
    </row>
    <row r="122" spans="1:33" ht="15.75" x14ac:dyDescent="0.25">
      <c r="A122" s="318" t="s">
        <v>191</v>
      </c>
      <c r="B122" s="339" t="s">
        <v>139</v>
      </c>
      <c r="C122" s="336" t="s">
        <v>192</v>
      </c>
      <c r="D122" s="325"/>
      <c r="E122" s="325"/>
      <c r="F122" s="326"/>
      <c r="G122" s="324"/>
      <c r="H122" s="325"/>
      <c r="I122" s="325"/>
      <c r="J122" s="326"/>
      <c r="K122" s="324"/>
      <c r="L122" s="325"/>
      <c r="M122" s="325"/>
      <c r="N122" s="326"/>
      <c r="O122" s="324"/>
      <c r="P122" s="325"/>
      <c r="Q122" s="325"/>
      <c r="R122" s="326"/>
      <c r="S122" s="324"/>
      <c r="T122" s="325">
        <v>8</v>
      </c>
      <c r="U122" s="325"/>
      <c r="V122" s="326">
        <v>3</v>
      </c>
      <c r="W122" s="324" t="s">
        <v>193</v>
      </c>
      <c r="X122" s="327"/>
      <c r="Y122" s="327"/>
      <c r="Z122" s="328"/>
      <c r="AA122" s="329"/>
      <c r="AB122" s="327"/>
      <c r="AC122" s="327"/>
      <c r="AD122" s="328"/>
      <c r="AE122" s="329"/>
      <c r="AF122" s="512" t="s">
        <v>389</v>
      </c>
      <c r="AG122" s="513" t="s">
        <v>194</v>
      </c>
    </row>
    <row r="123" spans="1:33" ht="15.75" x14ac:dyDescent="0.25">
      <c r="A123" s="318" t="s">
        <v>195</v>
      </c>
      <c r="B123" s="339" t="s">
        <v>139</v>
      </c>
      <c r="C123" s="336" t="s">
        <v>196</v>
      </c>
      <c r="D123" s="325"/>
      <c r="E123" s="325"/>
      <c r="F123" s="326"/>
      <c r="G123" s="324"/>
      <c r="H123" s="325">
        <v>8</v>
      </c>
      <c r="I123" s="325"/>
      <c r="J123" s="326">
        <v>3</v>
      </c>
      <c r="K123" s="324" t="s">
        <v>1</v>
      </c>
      <c r="L123" s="325">
        <v>8</v>
      </c>
      <c r="M123" s="325"/>
      <c r="N123" s="326">
        <v>3</v>
      </c>
      <c r="O123" s="324" t="s">
        <v>1</v>
      </c>
      <c r="P123" s="325">
        <v>8</v>
      </c>
      <c r="Q123" s="325"/>
      <c r="R123" s="326">
        <v>3</v>
      </c>
      <c r="S123" s="324" t="s">
        <v>1</v>
      </c>
      <c r="T123" s="325">
        <v>8</v>
      </c>
      <c r="U123" s="325"/>
      <c r="V123" s="326">
        <v>3</v>
      </c>
      <c r="W123" s="324" t="s">
        <v>1</v>
      </c>
      <c r="X123" s="327"/>
      <c r="Y123" s="327"/>
      <c r="Z123" s="328"/>
      <c r="AA123" s="329"/>
      <c r="AB123" s="327"/>
      <c r="AC123" s="327"/>
      <c r="AD123" s="328"/>
      <c r="AE123" s="329"/>
      <c r="AF123" s="512" t="s">
        <v>389</v>
      </c>
      <c r="AG123" s="513" t="s">
        <v>197</v>
      </c>
    </row>
    <row r="124" spans="1:33" ht="15.75" x14ac:dyDescent="0.25">
      <c r="A124" s="318" t="s">
        <v>198</v>
      </c>
      <c r="B124" s="335" t="s">
        <v>139</v>
      </c>
      <c r="C124" s="336" t="s">
        <v>199</v>
      </c>
      <c r="D124" s="325"/>
      <c r="E124" s="325"/>
      <c r="F124" s="326"/>
      <c r="G124" s="324"/>
      <c r="H124" s="325">
        <v>8</v>
      </c>
      <c r="I124" s="325"/>
      <c r="J124" s="326">
        <v>3</v>
      </c>
      <c r="K124" s="324" t="s">
        <v>1</v>
      </c>
      <c r="L124" s="325">
        <v>8</v>
      </c>
      <c r="M124" s="325"/>
      <c r="N124" s="326">
        <v>3</v>
      </c>
      <c r="O124" s="324" t="s">
        <v>1</v>
      </c>
      <c r="P124" s="325">
        <v>8</v>
      </c>
      <c r="Q124" s="325"/>
      <c r="R124" s="326">
        <v>3</v>
      </c>
      <c r="S124" s="324" t="s">
        <v>1</v>
      </c>
      <c r="T124" s="325">
        <v>8</v>
      </c>
      <c r="U124" s="325"/>
      <c r="V124" s="326">
        <v>3</v>
      </c>
      <c r="W124" s="324" t="s">
        <v>1</v>
      </c>
      <c r="X124" s="327"/>
      <c r="Y124" s="327"/>
      <c r="Z124" s="328"/>
      <c r="AA124" s="329"/>
      <c r="AB124" s="327"/>
      <c r="AC124" s="327"/>
      <c r="AD124" s="328"/>
      <c r="AE124" s="329"/>
      <c r="AF124" s="512" t="s">
        <v>126</v>
      </c>
      <c r="AG124" s="513" t="s">
        <v>200</v>
      </c>
    </row>
    <row r="125" spans="1:33" ht="15.75" x14ac:dyDescent="0.2">
      <c r="A125" s="318" t="s">
        <v>201</v>
      </c>
      <c r="B125" s="339" t="s">
        <v>139</v>
      </c>
      <c r="C125" s="336" t="s">
        <v>202</v>
      </c>
      <c r="D125" s="340"/>
      <c r="E125" s="340"/>
      <c r="F125" s="341"/>
      <c r="G125" s="342"/>
      <c r="H125" s="340"/>
      <c r="I125" s="340"/>
      <c r="J125" s="341"/>
      <c r="K125" s="342"/>
      <c r="L125" s="340"/>
      <c r="M125" s="340"/>
      <c r="N125" s="341"/>
      <c r="O125" s="342"/>
      <c r="P125" s="340"/>
      <c r="Q125" s="340"/>
      <c r="R125" s="341"/>
      <c r="S125" s="342"/>
      <c r="T125" s="340">
        <v>8</v>
      </c>
      <c r="U125" s="340"/>
      <c r="V125" s="341">
        <v>3</v>
      </c>
      <c r="W125" s="342" t="s">
        <v>38</v>
      </c>
      <c r="X125" s="343"/>
      <c r="Y125" s="343"/>
      <c r="Z125" s="344"/>
      <c r="AA125" s="345"/>
      <c r="AB125" s="343"/>
      <c r="AC125" s="343"/>
      <c r="AD125" s="344"/>
      <c r="AE125" s="345"/>
      <c r="AF125" s="514" t="s">
        <v>126</v>
      </c>
      <c r="AG125" s="515" t="s">
        <v>203</v>
      </c>
    </row>
    <row r="126" spans="1:33" ht="15.75" x14ac:dyDescent="0.2">
      <c r="A126" s="318" t="s">
        <v>204</v>
      </c>
      <c r="B126" s="339" t="s">
        <v>139</v>
      </c>
      <c r="C126" s="336" t="s">
        <v>205</v>
      </c>
      <c r="D126" s="340"/>
      <c r="E126" s="340"/>
      <c r="F126" s="341"/>
      <c r="G126" s="342"/>
      <c r="H126" s="340">
        <v>8</v>
      </c>
      <c r="I126" s="340"/>
      <c r="J126" s="341">
        <v>3</v>
      </c>
      <c r="K126" s="342" t="s">
        <v>193</v>
      </c>
      <c r="L126" s="340">
        <v>8</v>
      </c>
      <c r="M126" s="340"/>
      <c r="N126" s="341">
        <v>3</v>
      </c>
      <c r="O126" s="342" t="s">
        <v>193</v>
      </c>
      <c r="P126" s="340">
        <v>8</v>
      </c>
      <c r="Q126" s="340"/>
      <c r="R126" s="341">
        <v>3</v>
      </c>
      <c r="S126" s="342" t="s">
        <v>193</v>
      </c>
      <c r="T126" s="340">
        <v>8</v>
      </c>
      <c r="U126" s="340"/>
      <c r="V126" s="341">
        <v>3</v>
      </c>
      <c r="W126" s="342" t="s">
        <v>193</v>
      </c>
      <c r="X126" s="343"/>
      <c r="Y126" s="343"/>
      <c r="Z126" s="344"/>
      <c r="AA126" s="345"/>
      <c r="AB126" s="343"/>
      <c r="AC126" s="343"/>
      <c r="AD126" s="344"/>
      <c r="AE126" s="345"/>
      <c r="AF126" s="514" t="s">
        <v>126</v>
      </c>
      <c r="AG126" s="515" t="s">
        <v>200</v>
      </c>
    </row>
    <row r="127" spans="1:33" ht="15.75" x14ac:dyDescent="0.25">
      <c r="A127" s="318" t="s">
        <v>206</v>
      </c>
      <c r="B127" s="335" t="s">
        <v>139</v>
      </c>
      <c r="C127" s="336" t="s">
        <v>207</v>
      </c>
      <c r="D127" s="325"/>
      <c r="E127" s="325"/>
      <c r="F127" s="326"/>
      <c r="G127" s="324"/>
      <c r="H127" s="325"/>
      <c r="I127" s="325"/>
      <c r="J127" s="326"/>
      <c r="K127" s="324"/>
      <c r="L127" s="325"/>
      <c r="M127" s="325"/>
      <c r="N127" s="326"/>
      <c r="O127" s="324"/>
      <c r="P127" s="325"/>
      <c r="Q127" s="325"/>
      <c r="R127" s="326"/>
      <c r="S127" s="324"/>
      <c r="T127" s="325"/>
      <c r="U127" s="325">
        <v>8</v>
      </c>
      <c r="V127" s="326">
        <v>3</v>
      </c>
      <c r="W127" s="324" t="s">
        <v>38</v>
      </c>
      <c r="X127" s="327"/>
      <c r="Y127" s="327"/>
      <c r="Z127" s="328"/>
      <c r="AA127" s="329"/>
      <c r="AB127" s="327"/>
      <c r="AC127" s="327"/>
      <c r="AD127" s="328"/>
      <c r="AE127" s="329"/>
      <c r="AF127" s="512" t="s">
        <v>126</v>
      </c>
      <c r="AG127" s="513" t="s">
        <v>208</v>
      </c>
    </row>
    <row r="128" spans="1:33" ht="15.75" x14ac:dyDescent="0.25">
      <c r="A128" s="318" t="s">
        <v>209</v>
      </c>
      <c r="B128" s="335" t="s">
        <v>139</v>
      </c>
      <c r="C128" s="336" t="s">
        <v>210</v>
      </c>
      <c r="D128" s="325"/>
      <c r="E128" s="325"/>
      <c r="F128" s="326"/>
      <c r="G128" s="324"/>
      <c r="H128" s="325"/>
      <c r="I128" s="325"/>
      <c r="J128" s="326"/>
      <c r="K128" s="324"/>
      <c r="L128" s="325"/>
      <c r="M128" s="325"/>
      <c r="N128" s="326"/>
      <c r="O128" s="324"/>
      <c r="P128" s="325"/>
      <c r="Q128" s="325"/>
      <c r="R128" s="326"/>
      <c r="S128" s="324"/>
      <c r="T128" s="325"/>
      <c r="U128" s="325">
        <v>8</v>
      </c>
      <c r="V128" s="326">
        <v>3</v>
      </c>
      <c r="W128" s="324" t="s">
        <v>38</v>
      </c>
      <c r="X128" s="327"/>
      <c r="Y128" s="327"/>
      <c r="Z128" s="328"/>
      <c r="AA128" s="329"/>
      <c r="AB128" s="327"/>
      <c r="AC128" s="327"/>
      <c r="AD128" s="328"/>
      <c r="AE128" s="329"/>
      <c r="AF128" s="512" t="s">
        <v>126</v>
      </c>
      <c r="AG128" s="513" t="s">
        <v>208</v>
      </c>
    </row>
    <row r="129" spans="1:33" ht="15.75" x14ac:dyDescent="0.25">
      <c r="A129" s="318" t="s">
        <v>211</v>
      </c>
      <c r="B129" s="335" t="s">
        <v>139</v>
      </c>
      <c r="C129" s="336" t="s">
        <v>212</v>
      </c>
      <c r="D129" s="325"/>
      <c r="E129" s="325"/>
      <c r="F129" s="326"/>
      <c r="G129" s="324"/>
      <c r="H129" s="325"/>
      <c r="I129" s="325"/>
      <c r="J129" s="326"/>
      <c r="K129" s="324"/>
      <c r="L129" s="325"/>
      <c r="M129" s="325"/>
      <c r="N129" s="326"/>
      <c r="O129" s="324"/>
      <c r="P129" s="325"/>
      <c r="Q129" s="325"/>
      <c r="R129" s="326"/>
      <c r="S129" s="324"/>
      <c r="T129" s="325">
        <v>8</v>
      </c>
      <c r="U129" s="325"/>
      <c r="V129" s="326">
        <v>3</v>
      </c>
      <c r="W129" s="324" t="s">
        <v>38</v>
      </c>
      <c r="X129" s="327"/>
      <c r="Y129" s="327"/>
      <c r="Z129" s="328"/>
      <c r="AA129" s="329"/>
      <c r="AB129" s="327"/>
      <c r="AC129" s="327"/>
      <c r="AD129" s="328"/>
      <c r="AE129" s="329"/>
      <c r="AF129" s="512" t="s">
        <v>126</v>
      </c>
      <c r="AG129" s="513" t="s">
        <v>203</v>
      </c>
    </row>
    <row r="130" spans="1:33" ht="15.75" x14ac:dyDescent="0.25">
      <c r="A130" s="318" t="s">
        <v>213</v>
      </c>
      <c r="B130" s="335" t="s">
        <v>139</v>
      </c>
      <c r="C130" s="336" t="s">
        <v>214</v>
      </c>
      <c r="D130" s="325"/>
      <c r="E130" s="325"/>
      <c r="F130" s="326"/>
      <c r="G130" s="324"/>
      <c r="H130" s="325"/>
      <c r="I130" s="325"/>
      <c r="J130" s="326"/>
      <c r="K130" s="324"/>
      <c r="L130" s="325"/>
      <c r="M130" s="325"/>
      <c r="N130" s="326"/>
      <c r="O130" s="324"/>
      <c r="P130" s="325"/>
      <c r="Q130" s="325"/>
      <c r="R130" s="326"/>
      <c r="S130" s="324"/>
      <c r="T130" s="325"/>
      <c r="U130" s="325"/>
      <c r="V130" s="326"/>
      <c r="W130" s="324"/>
      <c r="X130" s="327"/>
      <c r="Y130" s="327"/>
      <c r="Z130" s="328"/>
      <c r="AA130" s="329"/>
      <c r="AB130" s="327"/>
      <c r="AC130" s="327"/>
      <c r="AD130" s="328"/>
      <c r="AE130" s="329"/>
      <c r="AF130" s="512" t="s">
        <v>396</v>
      </c>
      <c r="AG130" s="513" t="s">
        <v>215</v>
      </c>
    </row>
    <row r="131" spans="1:33" ht="15.75" x14ac:dyDescent="0.25">
      <c r="A131" s="318" t="s">
        <v>216</v>
      </c>
      <c r="B131" s="335" t="s">
        <v>139</v>
      </c>
      <c r="C131" s="336" t="s">
        <v>217</v>
      </c>
      <c r="D131" s="325"/>
      <c r="E131" s="325"/>
      <c r="F131" s="326"/>
      <c r="G131" s="324"/>
      <c r="H131" s="325"/>
      <c r="I131" s="325"/>
      <c r="J131" s="326"/>
      <c r="K131" s="324"/>
      <c r="L131" s="325"/>
      <c r="M131" s="325"/>
      <c r="N131" s="326"/>
      <c r="O131" s="324"/>
      <c r="P131" s="325"/>
      <c r="Q131" s="325"/>
      <c r="R131" s="326"/>
      <c r="S131" s="324"/>
      <c r="T131" s="325"/>
      <c r="U131" s="325"/>
      <c r="V131" s="326"/>
      <c r="W131" s="324"/>
      <c r="X131" s="327"/>
      <c r="Y131" s="327"/>
      <c r="Z131" s="328"/>
      <c r="AA131" s="329"/>
      <c r="AB131" s="327"/>
      <c r="AC131" s="327"/>
      <c r="AD131" s="328"/>
      <c r="AE131" s="329"/>
      <c r="AF131" s="512" t="s">
        <v>396</v>
      </c>
      <c r="AG131" s="513" t="s">
        <v>218</v>
      </c>
    </row>
    <row r="132" spans="1:33" ht="15.75" x14ac:dyDescent="0.25">
      <c r="A132" s="318" t="s">
        <v>219</v>
      </c>
      <c r="B132" s="335" t="s">
        <v>139</v>
      </c>
      <c r="C132" s="336" t="s">
        <v>220</v>
      </c>
      <c r="D132" s="325"/>
      <c r="E132" s="325"/>
      <c r="F132" s="326"/>
      <c r="G132" s="324"/>
      <c r="H132" s="325"/>
      <c r="I132" s="325"/>
      <c r="J132" s="326"/>
      <c r="K132" s="324"/>
      <c r="L132" s="325"/>
      <c r="M132" s="325"/>
      <c r="N132" s="326"/>
      <c r="O132" s="324"/>
      <c r="P132" s="325"/>
      <c r="Q132" s="325"/>
      <c r="R132" s="326"/>
      <c r="S132" s="324"/>
      <c r="T132" s="325"/>
      <c r="U132" s="325">
        <v>8</v>
      </c>
      <c r="V132" s="326">
        <v>3</v>
      </c>
      <c r="W132" s="324" t="s">
        <v>39</v>
      </c>
      <c r="X132" s="327"/>
      <c r="Y132" s="327"/>
      <c r="Z132" s="328"/>
      <c r="AA132" s="329"/>
      <c r="AB132" s="327"/>
      <c r="AC132" s="327"/>
      <c r="AD132" s="328"/>
      <c r="AE132" s="329"/>
      <c r="AF132" s="512" t="s">
        <v>397</v>
      </c>
      <c r="AG132" s="338" t="s">
        <v>221</v>
      </c>
    </row>
    <row r="133" spans="1:33" ht="15.75" x14ac:dyDescent="0.25">
      <c r="A133" s="495" t="s">
        <v>222</v>
      </c>
      <c r="B133" s="335" t="s">
        <v>139</v>
      </c>
      <c r="C133" s="496" t="s">
        <v>223</v>
      </c>
      <c r="D133" s="325"/>
      <c r="E133" s="325"/>
      <c r="F133" s="326"/>
      <c r="G133" s="324"/>
      <c r="H133" s="325">
        <v>8</v>
      </c>
      <c r="I133" s="325"/>
      <c r="J133" s="326">
        <v>3</v>
      </c>
      <c r="K133" s="324" t="s">
        <v>39</v>
      </c>
      <c r="L133" s="325">
        <v>8</v>
      </c>
      <c r="M133" s="325"/>
      <c r="N133" s="326">
        <v>3</v>
      </c>
      <c r="O133" s="324" t="s">
        <v>39</v>
      </c>
      <c r="P133" s="325">
        <v>8</v>
      </c>
      <c r="Q133" s="325"/>
      <c r="R133" s="326">
        <v>3</v>
      </c>
      <c r="S133" s="324" t="s">
        <v>39</v>
      </c>
      <c r="T133" s="325">
        <v>8</v>
      </c>
      <c r="U133" s="325"/>
      <c r="V133" s="326">
        <v>3</v>
      </c>
      <c r="W133" s="324" t="s">
        <v>39</v>
      </c>
      <c r="X133" s="327"/>
      <c r="Y133" s="327"/>
      <c r="Z133" s="328"/>
      <c r="AA133" s="329"/>
      <c r="AB133" s="327"/>
      <c r="AC133" s="327"/>
      <c r="AD133" s="328"/>
      <c r="AE133" s="329"/>
      <c r="AF133" s="518" t="s">
        <v>396</v>
      </c>
      <c r="AG133" s="338" t="s">
        <v>224</v>
      </c>
    </row>
    <row r="134" spans="1:33" ht="15.75" x14ac:dyDescent="0.25">
      <c r="A134" s="318" t="s">
        <v>225</v>
      </c>
      <c r="B134" s="335" t="s">
        <v>139</v>
      </c>
      <c r="C134" s="336" t="s">
        <v>226</v>
      </c>
      <c r="D134" s="325"/>
      <c r="E134" s="325"/>
      <c r="F134" s="326"/>
      <c r="G134" s="324"/>
      <c r="H134" s="325"/>
      <c r="I134" s="325"/>
      <c r="J134" s="326"/>
      <c r="K134" s="324"/>
      <c r="L134" s="325"/>
      <c r="M134" s="325"/>
      <c r="N134" s="326"/>
      <c r="O134" s="324"/>
      <c r="P134" s="325"/>
      <c r="Q134" s="325"/>
      <c r="R134" s="326"/>
      <c r="S134" s="324"/>
      <c r="T134" s="325"/>
      <c r="U134" s="325">
        <v>8</v>
      </c>
      <c r="V134" s="326">
        <v>3</v>
      </c>
      <c r="W134" s="324" t="s">
        <v>39</v>
      </c>
      <c r="X134" s="327"/>
      <c r="Y134" s="327"/>
      <c r="Z134" s="328"/>
      <c r="AA134" s="329"/>
      <c r="AB134" s="327"/>
      <c r="AC134" s="327"/>
      <c r="AD134" s="328"/>
      <c r="AE134" s="329"/>
      <c r="AF134" s="512" t="s">
        <v>397</v>
      </c>
      <c r="AG134" s="338" t="s">
        <v>221</v>
      </c>
    </row>
    <row r="135" spans="1:33" ht="15.75" x14ac:dyDescent="0.25">
      <c r="A135" s="318" t="s">
        <v>227</v>
      </c>
      <c r="B135" s="335" t="s">
        <v>139</v>
      </c>
      <c r="C135" s="336" t="s">
        <v>228</v>
      </c>
      <c r="D135" s="325"/>
      <c r="E135" s="325"/>
      <c r="F135" s="326"/>
      <c r="G135" s="324"/>
      <c r="H135" s="325"/>
      <c r="I135" s="325">
        <v>8</v>
      </c>
      <c r="J135" s="326">
        <v>3</v>
      </c>
      <c r="K135" s="324" t="s">
        <v>39</v>
      </c>
      <c r="L135" s="325"/>
      <c r="M135" s="325"/>
      <c r="N135" s="326"/>
      <c r="O135" s="324"/>
      <c r="P135" s="325"/>
      <c r="Q135" s="325">
        <v>8</v>
      </c>
      <c r="R135" s="326">
        <v>3</v>
      </c>
      <c r="S135" s="324" t="s">
        <v>39</v>
      </c>
      <c r="T135" s="325"/>
      <c r="U135" s="325"/>
      <c r="V135" s="326"/>
      <c r="W135" s="324"/>
      <c r="X135" s="327"/>
      <c r="Y135" s="327"/>
      <c r="Z135" s="328"/>
      <c r="AA135" s="329"/>
      <c r="AB135" s="327"/>
      <c r="AC135" s="327"/>
      <c r="AD135" s="328"/>
      <c r="AE135" s="329"/>
      <c r="AF135" s="512" t="s">
        <v>397</v>
      </c>
      <c r="AG135" s="338" t="s">
        <v>229</v>
      </c>
    </row>
    <row r="136" spans="1:33" ht="15.75" x14ac:dyDescent="0.25">
      <c r="A136" s="318" t="s">
        <v>230</v>
      </c>
      <c r="B136" s="335" t="s">
        <v>139</v>
      </c>
      <c r="C136" s="336" t="s">
        <v>231</v>
      </c>
      <c r="D136" s="325"/>
      <c r="E136" s="325"/>
      <c r="F136" s="326"/>
      <c r="G136" s="324"/>
      <c r="H136" s="325">
        <v>8</v>
      </c>
      <c r="I136" s="325"/>
      <c r="J136" s="326">
        <v>3</v>
      </c>
      <c r="K136" s="324" t="s">
        <v>193</v>
      </c>
      <c r="L136" s="325">
        <v>8</v>
      </c>
      <c r="M136" s="325"/>
      <c r="N136" s="326">
        <v>3</v>
      </c>
      <c r="O136" s="324" t="s">
        <v>193</v>
      </c>
      <c r="P136" s="325">
        <v>8</v>
      </c>
      <c r="Q136" s="325"/>
      <c r="R136" s="326">
        <v>3</v>
      </c>
      <c r="S136" s="324" t="s">
        <v>193</v>
      </c>
      <c r="T136" s="325"/>
      <c r="U136" s="325"/>
      <c r="V136" s="326"/>
      <c r="W136" s="324"/>
      <c r="X136" s="327"/>
      <c r="Y136" s="327"/>
      <c r="Z136" s="328"/>
      <c r="AA136" s="329"/>
      <c r="AB136" s="327"/>
      <c r="AC136" s="327"/>
      <c r="AD136" s="328"/>
      <c r="AE136" s="329"/>
      <c r="AF136" s="512" t="s">
        <v>134</v>
      </c>
      <c r="AG136" s="338" t="s">
        <v>369</v>
      </c>
    </row>
    <row r="137" spans="1:33" ht="15.75" x14ac:dyDescent="0.25">
      <c r="A137" s="495" t="s">
        <v>233</v>
      </c>
      <c r="B137" s="335" t="s">
        <v>139</v>
      </c>
      <c r="C137" s="496" t="s">
        <v>234</v>
      </c>
      <c r="D137" s="346"/>
      <c r="E137" s="346"/>
      <c r="F137" s="347"/>
      <c r="G137" s="348"/>
      <c r="H137" s="346"/>
      <c r="I137" s="346"/>
      <c r="J137" s="347"/>
      <c r="K137" s="348"/>
      <c r="L137" s="346"/>
      <c r="M137" s="346"/>
      <c r="N137" s="347"/>
      <c r="O137" s="348"/>
      <c r="P137" s="346"/>
      <c r="Q137" s="346"/>
      <c r="R137" s="347"/>
      <c r="S137" s="348"/>
      <c r="T137" s="346"/>
      <c r="U137" s="346"/>
      <c r="V137" s="347"/>
      <c r="W137" s="348"/>
      <c r="X137" s="349"/>
      <c r="Y137" s="349"/>
      <c r="Z137" s="350"/>
      <c r="AA137" s="351"/>
      <c r="AB137" s="349"/>
      <c r="AC137" s="349"/>
      <c r="AD137" s="350"/>
      <c r="AE137" s="351"/>
      <c r="AF137" s="494" t="s">
        <v>403</v>
      </c>
      <c r="AG137" s="353" t="s">
        <v>357</v>
      </c>
    </row>
    <row r="138" spans="1:33" ht="15.75" x14ac:dyDescent="0.25">
      <c r="A138" s="354" t="s">
        <v>235</v>
      </c>
      <c r="B138" s="339" t="s">
        <v>139</v>
      </c>
      <c r="C138" s="355" t="s">
        <v>236</v>
      </c>
      <c r="D138" s="346"/>
      <c r="E138" s="346"/>
      <c r="F138" s="347"/>
      <c r="G138" s="348"/>
      <c r="H138" s="346"/>
      <c r="I138" s="346"/>
      <c r="J138" s="347"/>
      <c r="K138" s="348"/>
      <c r="L138" s="346"/>
      <c r="M138" s="346"/>
      <c r="N138" s="347"/>
      <c r="O138" s="348"/>
      <c r="P138" s="346"/>
      <c r="Q138" s="346"/>
      <c r="R138" s="347"/>
      <c r="S138" s="348"/>
      <c r="T138" s="346"/>
      <c r="U138" s="346">
        <v>8</v>
      </c>
      <c r="V138" s="347">
        <v>3</v>
      </c>
      <c r="W138" s="348" t="s">
        <v>39</v>
      </c>
      <c r="X138" s="349"/>
      <c r="Y138" s="349"/>
      <c r="Z138" s="350"/>
      <c r="AA138" s="351"/>
      <c r="AB138" s="349"/>
      <c r="AC138" s="349"/>
      <c r="AD138" s="350"/>
      <c r="AE138" s="351"/>
      <c r="AF138" s="352" t="s">
        <v>237</v>
      </c>
      <c r="AG138" s="353" t="s">
        <v>370</v>
      </c>
    </row>
    <row r="139" spans="1:33" ht="15.75" x14ac:dyDescent="0.25">
      <c r="A139" s="318" t="s">
        <v>238</v>
      </c>
      <c r="B139" s="335" t="s">
        <v>139</v>
      </c>
      <c r="C139" s="336" t="s">
        <v>239</v>
      </c>
      <c r="D139" s="346"/>
      <c r="E139" s="346"/>
      <c r="F139" s="347"/>
      <c r="G139" s="348"/>
      <c r="H139" s="346">
        <v>8</v>
      </c>
      <c r="I139" s="346"/>
      <c r="J139" s="347">
        <v>3</v>
      </c>
      <c r="K139" s="348" t="s">
        <v>193</v>
      </c>
      <c r="L139" s="346"/>
      <c r="M139" s="346"/>
      <c r="N139" s="347"/>
      <c r="O139" s="348"/>
      <c r="P139" s="346">
        <v>8</v>
      </c>
      <c r="Q139" s="346"/>
      <c r="R139" s="347">
        <v>3</v>
      </c>
      <c r="S139" s="348" t="s">
        <v>193</v>
      </c>
      <c r="T139" s="346"/>
      <c r="U139" s="346"/>
      <c r="V139" s="347"/>
      <c r="W139" s="348"/>
      <c r="X139" s="349"/>
      <c r="Y139" s="349"/>
      <c r="Z139" s="350"/>
      <c r="AA139" s="351"/>
      <c r="AB139" s="349"/>
      <c r="AC139" s="349"/>
      <c r="AD139" s="350"/>
      <c r="AE139" s="351"/>
      <c r="AF139" s="352" t="s">
        <v>240</v>
      </c>
      <c r="AG139" s="353" t="s">
        <v>241</v>
      </c>
    </row>
    <row r="140" spans="1:33" ht="15.75" x14ac:dyDescent="0.25">
      <c r="A140" s="318" t="s">
        <v>242</v>
      </c>
      <c r="B140" s="335" t="s">
        <v>139</v>
      </c>
      <c r="C140" s="336" t="s">
        <v>243</v>
      </c>
      <c r="D140" s="346"/>
      <c r="E140" s="346"/>
      <c r="F140" s="347"/>
      <c r="G140" s="348"/>
      <c r="H140" s="346"/>
      <c r="I140" s="346"/>
      <c r="J140" s="347"/>
      <c r="K140" s="348"/>
      <c r="L140" s="346">
        <v>8</v>
      </c>
      <c r="M140" s="346"/>
      <c r="N140" s="347">
        <v>3</v>
      </c>
      <c r="O140" s="348" t="s">
        <v>1</v>
      </c>
      <c r="P140" s="346">
        <v>8</v>
      </c>
      <c r="Q140" s="346"/>
      <c r="R140" s="347">
        <v>3</v>
      </c>
      <c r="S140" s="348" t="s">
        <v>1</v>
      </c>
      <c r="T140" s="346">
        <v>8</v>
      </c>
      <c r="U140" s="346"/>
      <c r="V140" s="347">
        <v>3</v>
      </c>
      <c r="W140" s="348" t="s">
        <v>1</v>
      </c>
      <c r="X140" s="349"/>
      <c r="Y140" s="349"/>
      <c r="Z140" s="350"/>
      <c r="AA140" s="351"/>
      <c r="AB140" s="349"/>
      <c r="AC140" s="349"/>
      <c r="AD140" s="350"/>
      <c r="AE140" s="351"/>
      <c r="AF140" s="352" t="s">
        <v>240</v>
      </c>
      <c r="AG140" s="353" t="s">
        <v>246</v>
      </c>
    </row>
    <row r="141" spans="1:33" ht="15.75" x14ac:dyDescent="0.25">
      <c r="A141" s="318" t="s">
        <v>244</v>
      </c>
      <c r="B141" s="335" t="s">
        <v>139</v>
      </c>
      <c r="C141" s="336" t="s">
        <v>245</v>
      </c>
      <c r="D141" s="346"/>
      <c r="E141" s="346"/>
      <c r="F141" s="347"/>
      <c r="G141" s="348"/>
      <c r="H141" s="346"/>
      <c r="I141" s="346"/>
      <c r="J141" s="347"/>
      <c r="K141" s="348"/>
      <c r="L141" s="346">
        <v>8</v>
      </c>
      <c r="M141" s="346"/>
      <c r="N141" s="347">
        <v>3</v>
      </c>
      <c r="O141" s="348" t="s">
        <v>38</v>
      </c>
      <c r="P141" s="346"/>
      <c r="Q141" s="346"/>
      <c r="R141" s="347"/>
      <c r="S141" s="348"/>
      <c r="T141" s="346">
        <v>8</v>
      </c>
      <c r="U141" s="346"/>
      <c r="V141" s="347">
        <v>3</v>
      </c>
      <c r="W141" s="348" t="s">
        <v>38</v>
      </c>
      <c r="X141" s="349"/>
      <c r="Y141" s="356"/>
      <c r="Z141" s="357"/>
      <c r="AA141" s="358"/>
      <c r="AB141" s="356"/>
      <c r="AC141" s="356"/>
      <c r="AD141" s="357"/>
      <c r="AE141" s="358"/>
      <c r="AF141" s="352" t="s">
        <v>240</v>
      </c>
      <c r="AG141" s="353" t="s">
        <v>246</v>
      </c>
    </row>
    <row r="142" spans="1:33" ht="15.75" x14ac:dyDescent="0.25">
      <c r="A142" s="318" t="s">
        <v>247</v>
      </c>
      <c r="B142" s="335" t="s">
        <v>139</v>
      </c>
      <c r="C142" s="336" t="s">
        <v>248</v>
      </c>
      <c r="D142" s="346"/>
      <c r="E142" s="346"/>
      <c r="F142" s="347"/>
      <c r="G142" s="348"/>
      <c r="H142" s="346">
        <v>8</v>
      </c>
      <c r="I142" s="346"/>
      <c r="J142" s="347">
        <v>3</v>
      </c>
      <c r="K142" s="348" t="s">
        <v>193</v>
      </c>
      <c r="L142" s="346"/>
      <c r="M142" s="346"/>
      <c r="N142" s="347"/>
      <c r="O142" s="348"/>
      <c r="P142" s="346">
        <v>8</v>
      </c>
      <c r="Q142" s="346"/>
      <c r="R142" s="347">
        <v>3</v>
      </c>
      <c r="S142" s="348" t="s">
        <v>193</v>
      </c>
      <c r="T142" s="346"/>
      <c r="U142" s="346"/>
      <c r="V142" s="347"/>
      <c r="W142" s="348"/>
      <c r="X142" s="349"/>
      <c r="Y142" s="349"/>
      <c r="Z142" s="350"/>
      <c r="AA142" s="351"/>
      <c r="AB142" s="349"/>
      <c r="AC142" s="349"/>
      <c r="AD142" s="350"/>
      <c r="AE142" s="351"/>
      <c r="AF142" s="352" t="s">
        <v>127</v>
      </c>
      <c r="AG142" s="353" t="s">
        <v>249</v>
      </c>
    </row>
    <row r="143" spans="1:33" ht="15.75" x14ac:dyDescent="0.25">
      <c r="A143" s="318" t="s">
        <v>250</v>
      </c>
      <c r="B143" s="335" t="s">
        <v>139</v>
      </c>
      <c r="C143" s="336" t="s">
        <v>251</v>
      </c>
      <c r="D143" s="346"/>
      <c r="E143" s="346"/>
      <c r="F143" s="347"/>
      <c r="G143" s="348"/>
      <c r="H143" s="346"/>
      <c r="I143" s="346"/>
      <c r="J143" s="347"/>
      <c r="K143" s="348"/>
      <c r="L143" s="346"/>
      <c r="M143" s="346"/>
      <c r="N143" s="347"/>
      <c r="O143" s="348"/>
      <c r="P143" s="346"/>
      <c r="Q143" s="346"/>
      <c r="R143" s="347"/>
      <c r="S143" s="348"/>
      <c r="T143" s="346"/>
      <c r="U143" s="346">
        <v>8</v>
      </c>
      <c r="V143" s="347">
        <v>3</v>
      </c>
      <c r="W143" s="348" t="s">
        <v>193</v>
      </c>
      <c r="X143" s="349"/>
      <c r="Y143" s="349"/>
      <c r="Z143" s="350"/>
      <c r="AA143" s="351"/>
      <c r="AB143" s="349"/>
      <c r="AC143" s="349"/>
      <c r="AD143" s="350"/>
      <c r="AE143" s="351"/>
      <c r="AF143" s="352" t="s">
        <v>127</v>
      </c>
      <c r="AG143" s="353" t="s">
        <v>133</v>
      </c>
    </row>
    <row r="144" spans="1:33" ht="15.75" x14ac:dyDescent="0.25">
      <c r="A144" s="495" t="s">
        <v>252</v>
      </c>
      <c r="B144" s="335" t="s">
        <v>139</v>
      </c>
      <c r="C144" s="496" t="s">
        <v>253</v>
      </c>
      <c r="D144" s="359"/>
      <c r="E144" s="346"/>
      <c r="F144" s="347"/>
      <c r="G144" s="348"/>
      <c r="H144" s="346"/>
      <c r="I144" s="346"/>
      <c r="J144" s="347"/>
      <c r="K144" s="348"/>
      <c r="L144" s="346"/>
      <c r="M144" s="346"/>
      <c r="N144" s="347"/>
      <c r="O144" s="348"/>
      <c r="P144" s="346"/>
      <c r="Q144" s="346"/>
      <c r="R144" s="347"/>
      <c r="S144" s="348"/>
      <c r="T144" s="346">
        <v>8</v>
      </c>
      <c r="U144" s="346"/>
      <c r="V144" s="347">
        <v>3</v>
      </c>
      <c r="W144" s="348" t="s">
        <v>38</v>
      </c>
      <c r="X144" s="349"/>
      <c r="Y144" s="349"/>
      <c r="Z144" s="350"/>
      <c r="AA144" s="351"/>
      <c r="AB144" s="349"/>
      <c r="AC144" s="349"/>
      <c r="AD144" s="350"/>
      <c r="AE144" s="351"/>
      <c r="AF144" s="352" t="s">
        <v>254</v>
      </c>
      <c r="AG144" s="497" t="s">
        <v>404</v>
      </c>
    </row>
    <row r="145" spans="1:33" ht="15.75" x14ac:dyDescent="0.25">
      <c r="A145" s="495" t="s">
        <v>255</v>
      </c>
      <c r="B145" s="335" t="s">
        <v>139</v>
      </c>
      <c r="C145" s="496" t="s">
        <v>256</v>
      </c>
      <c r="D145" s="346"/>
      <c r="E145" s="346"/>
      <c r="F145" s="347"/>
      <c r="G145" s="348"/>
      <c r="H145" s="346"/>
      <c r="I145" s="346"/>
      <c r="J145" s="347"/>
      <c r="K145" s="348"/>
      <c r="L145" s="346"/>
      <c r="M145" s="346"/>
      <c r="N145" s="347"/>
      <c r="O145" s="348"/>
      <c r="P145" s="346"/>
      <c r="Q145" s="346"/>
      <c r="R145" s="347"/>
      <c r="S145" s="348"/>
      <c r="T145" s="346"/>
      <c r="U145" s="346"/>
      <c r="V145" s="347"/>
      <c r="W145" s="348"/>
      <c r="X145" s="349"/>
      <c r="Y145" s="349"/>
      <c r="Z145" s="350"/>
      <c r="AA145" s="351"/>
      <c r="AB145" s="349"/>
      <c r="AC145" s="349"/>
      <c r="AD145" s="350"/>
      <c r="AE145" s="351"/>
      <c r="AF145" s="494" t="s">
        <v>405</v>
      </c>
      <c r="AG145" s="353" t="s">
        <v>257</v>
      </c>
    </row>
    <row r="146" spans="1:33" ht="15.75" x14ac:dyDescent="0.25">
      <c r="A146" s="495" t="s">
        <v>258</v>
      </c>
      <c r="B146" s="335" t="s">
        <v>139</v>
      </c>
      <c r="C146" s="496" t="s">
        <v>259</v>
      </c>
      <c r="D146" s="346"/>
      <c r="E146" s="346"/>
      <c r="F146" s="347"/>
      <c r="G146" s="348"/>
      <c r="H146" s="346"/>
      <c r="I146" s="346"/>
      <c r="J146" s="347"/>
      <c r="K146" s="348"/>
      <c r="L146" s="346"/>
      <c r="M146" s="346"/>
      <c r="N146" s="347"/>
      <c r="O146" s="348"/>
      <c r="P146" s="346"/>
      <c r="Q146" s="346"/>
      <c r="R146" s="347"/>
      <c r="S146" s="348"/>
      <c r="T146" s="346"/>
      <c r="U146" s="346">
        <v>8</v>
      </c>
      <c r="V146" s="347">
        <v>3</v>
      </c>
      <c r="W146" s="348" t="s">
        <v>38</v>
      </c>
      <c r="X146" s="349"/>
      <c r="Y146" s="356"/>
      <c r="Z146" s="357"/>
      <c r="AA146" s="358"/>
      <c r="AB146" s="356"/>
      <c r="AC146" s="356"/>
      <c r="AD146" s="357"/>
      <c r="AE146" s="358"/>
      <c r="AF146" s="494" t="s">
        <v>135</v>
      </c>
      <c r="AG146" s="353" t="s">
        <v>371</v>
      </c>
    </row>
    <row r="147" spans="1:33" ht="15.75" x14ac:dyDescent="0.25">
      <c r="A147" s="495" t="s">
        <v>260</v>
      </c>
      <c r="B147" s="335" t="s">
        <v>139</v>
      </c>
      <c r="C147" s="496" t="s">
        <v>261</v>
      </c>
      <c r="D147" s="346"/>
      <c r="E147" s="346"/>
      <c r="F147" s="347"/>
      <c r="G147" s="348"/>
      <c r="H147" s="346"/>
      <c r="I147" s="346"/>
      <c r="J147" s="347"/>
      <c r="K147" s="348"/>
      <c r="L147" s="346"/>
      <c r="M147" s="346"/>
      <c r="N147" s="347"/>
      <c r="O147" s="348"/>
      <c r="P147" s="346"/>
      <c r="Q147" s="346"/>
      <c r="R147" s="347"/>
      <c r="S147" s="348"/>
      <c r="T147" s="346">
        <v>8</v>
      </c>
      <c r="U147" s="346"/>
      <c r="V147" s="347">
        <v>3</v>
      </c>
      <c r="W147" s="348" t="s">
        <v>38</v>
      </c>
      <c r="X147" s="349"/>
      <c r="Y147" s="356"/>
      <c r="Z147" s="357"/>
      <c r="AA147" s="358"/>
      <c r="AB147" s="356"/>
      <c r="AC147" s="356"/>
      <c r="AD147" s="357"/>
      <c r="AE147" s="358"/>
      <c r="AF147" s="352" t="s">
        <v>254</v>
      </c>
      <c r="AG147" s="497" t="s">
        <v>406</v>
      </c>
    </row>
    <row r="148" spans="1:33" ht="15.75" x14ac:dyDescent="0.25">
      <c r="A148" s="318" t="s">
        <v>262</v>
      </c>
      <c r="B148" s="339" t="s">
        <v>139</v>
      </c>
      <c r="C148" s="336" t="s">
        <v>263</v>
      </c>
      <c r="D148" s="346"/>
      <c r="E148" s="346"/>
      <c r="F148" s="347"/>
      <c r="G148" s="348"/>
      <c r="H148" s="346"/>
      <c r="I148" s="346"/>
      <c r="J148" s="347"/>
      <c r="K148" s="348"/>
      <c r="L148" s="346"/>
      <c r="M148" s="346"/>
      <c r="N148" s="347"/>
      <c r="O148" s="348"/>
      <c r="P148" s="346"/>
      <c r="Q148" s="346"/>
      <c r="R148" s="347"/>
      <c r="S148" s="348"/>
      <c r="T148" s="346"/>
      <c r="U148" s="346"/>
      <c r="V148" s="347"/>
      <c r="W148" s="348"/>
      <c r="X148" s="349"/>
      <c r="Y148" s="349"/>
      <c r="Z148" s="350"/>
      <c r="AA148" s="351"/>
      <c r="AB148" s="349"/>
      <c r="AC148" s="349"/>
      <c r="AD148" s="350"/>
      <c r="AE148" s="351"/>
      <c r="AF148" s="352" t="s">
        <v>141</v>
      </c>
      <c r="AG148" s="353" t="s">
        <v>264</v>
      </c>
    </row>
    <row r="149" spans="1:33" ht="15.75" x14ac:dyDescent="0.25">
      <c r="A149" s="495" t="s">
        <v>407</v>
      </c>
      <c r="B149" s="339" t="s">
        <v>139</v>
      </c>
      <c r="C149" s="517" t="s">
        <v>408</v>
      </c>
      <c r="D149" s="516"/>
      <c r="E149" s="346"/>
      <c r="F149" s="347"/>
      <c r="G149" s="348"/>
      <c r="H149" s="346">
        <v>8</v>
      </c>
      <c r="I149" s="346"/>
      <c r="J149" s="347">
        <v>3</v>
      </c>
      <c r="K149" s="348" t="s">
        <v>38</v>
      </c>
      <c r="L149" s="346">
        <v>8</v>
      </c>
      <c r="M149" s="346"/>
      <c r="N149" s="347">
        <v>3</v>
      </c>
      <c r="O149" s="348" t="s">
        <v>38</v>
      </c>
      <c r="P149" s="346">
        <v>8</v>
      </c>
      <c r="Q149" s="346"/>
      <c r="R149" s="347">
        <v>3</v>
      </c>
      <c r="S149" s="348" t="s">
        <v>38</v>
      </c>
      <c r="T149" s="346">
        <v>8</v>
      </c>
      <c r="U149" s="346"/>
      <c r="V149" s="347">
        <v>3</v>
      </c>
      <c r="W149" s="348" t="s">
        <v>38</v>
      </c>
      <c r="X149" s="349"/>
      <c r="Y149" s="349"/>
      <c r="Z149" s="350"/>
      <c r="AA149" s="351"/>
      <c r="AB149" s="349"/>
      <c r="AC149" s="349"/>
      <c r="AD149" s="350"/>
      <c r="AE149" s="351"/>
      <c r="AF149" s="494" t="s">
        <v>141</v>
      </c>
      <c r="AG149" s="497" t="s">
        <v>409</v>
      </c>
    </row>
    <row r="150" spans="1:33" ht="15.75" x14ac:dyDescent="0.25">
      <c r="A150" s="318" t="s">
        <v>266</v>
      </c>
      <c r="B150" s="360" t="s">
        <v>139</v>
      </c>
      <c r="C150" s="361" t="s">
        <v>267</v>
      </c>
      <c r="D150" s="362"/>
      <c r="E150" s="346"/>
      <c r="F150" s="347"/>
      <c r="G150" s="348"/>
      <c r="H150" s="346">
        <v>8</v>
      </c>
      <c r="I150" s="346"/>
      <c r="J150" s="347">
        <v>3</v>
      </c>
      <c r="K150" s="348" t="s">
        <v>38</v>
      </c>
      <c r="L150" s="346">
        <v>8</v>
      </c>
      <c r="M150" s="346"/>
      <c r="N150" s="347">
        <v>3</v>
      </c>
      <c r="O150" s="348" t="s">
        <v>38</v>
      </c>
      <c r="P150" s="346">
        <v>8</v>
      </c>
      <c r="Q150" s="346"/>
      <c r="R150" s="347">
        <v>3</v>
      </c>
      <c r="S150" s="348" t="s">
        <v>38</v>
      </c>
      <c r="T150" s="346">
        <v>8</v>
      </c>
      <c r="U150" s="346"/>
      <c r="V150" s="347">
        <v>3</v>
      </c>
      <c r="W150" s="348" t="s">
        <v>38</v>
      </c>
      <c r="X150" s="349"/>
      <c r="Y150" s="349"/>
      <c r="Z150" s="350"/>
      <c r="AA150" s="351"/>
      <c r="AB150" s="349"/>
      <c r="AC150" s="349"/>
      <c r="AD150" s="350"/>
      <c r="AE150" s="351"/>
      <c r="AF150" s="352" t="s">
        <v>265</v>
      </c>
      <c r="AG150" s="353" t="s">
        <v>268</v>
      </c>
    </row>
    <row r="151" spans="1:33" ht="15.75" x14ac:dyDescent="0.25">
      <c r="A151" s="318" t="s">
        <v>269</v>
      </c>
      <c r="B151" s="360" t="s">
        <v>139</v>
      </c>
      <c r="C151" s="363" t="s">
        <v>270</v>
      </c>
      <c r="D151" s="359"/>
      <c r="E151" s="346"/>
      <c r="F151" s="347"/>
      <c r="G151" s="348"/>
      <c r="H151" s="346">
        <v>8</v>
      </c>
      <c r="I151" s="346"/>
      <c r="J151" s="347">
        <v>3</v>
      </c>
      <c r="K151" s="348" t="s">
        <v>38</v>
      </c>
      <c r="L151" s="346">
        <v>8</v>
      </c>
      <c r="M151" s="346"/>
      <c r="N151" s="347">
        <v>3</v>
      </c>
      <c r="O151" s="348" t="s">
        <v>38</v>
      </c>
      <c r="P151" s="346">
        <v>8</v>
      </c>
      <c r="Q151" s="346"/>
      <c r="R151" s="347">
        <v>3</v>
      </c>
      <c r="S151" s="348" t="s">
        <v>38</v>
      </c>
      <c r="T151" s="346">
        <v>8</v>
      </c>
      <c r="U151" s="346"/>
      <c r="V151" s="347">
        <v>3</v>
      </c>
      <c r="W151" s="348" t="s">
        <v>38</v>
      </c>
      <c r="X151" s="349"/>
      <c r="Y151" s="349"/>
      <c r="Z151" s="350"/>
      <c r="AA151" s="351"/>
      <c r="AB151" s="349"/>
      <c r="AC151" s="349"/>
      <c r="AD151" s="350"/>
      <c r="AE151" s="351"/>
      <c r="AF151" s="352" t="s">
        <v>265</v>
      </c>
      <c r="AG151" s="353" t="s">
        <v>271</v>
      </c>
    </row>
    <row r="152" spans="1:33" ht="15.75" x14ac:dyDescent="0.25">
      <c r="A152" s="318" t="s">
        <v>273</v>
      </c>
      <c r="B152" s="335" t="s">
        <v>139</v>
      </c>
      <c r="C152" s="336" t="s">
        <v>274</v>
      </c>
      <c r="D152" s="346"/>
      <c r="E152" s="346"/>
      <c r="F152" s="347"/>
      <c r="G152" s="348"/>
      <c r="H152" s="346"/>
      <c r="I152" s="346"/>
      <c r="J152" s="347"/>
      <c r="K152" s="348"/>
      <c r="L152" s="346"/>
      <c r="M152" s="346"/>
      <c r="N152" s="347"/>
      <c r="O152" s="348"/>
      <c r="P152" s="346"/>
      <c r="Q152" s="346"/>
      <c r="R152" s="347"/>
      <c r="S152" s="348"/>
      <c r="T152" s="346"/>
      <c r="U152" s="346">
        <v>8</v>
      </c>
      <c r="V152" s="347">
        <v>3</v>
      </c>
      <c r="W152" s="348" t="s">
        <v>39</v>
      </c>
      <c r="X152" s="349"/>
      <c r="Y152" s="349"/>
      <c r="Z152" s="350"/>
      <c r="AA152" s="351"/>
      <c r="AB152" s="349"/>
      <c r="AC152" s="349"/>
      <c r="AD152" s="350"/>
      <c r="AE152" s="351"/>
      <c r="AF152" s="352" t="s">
        <v>272</v>
      </c>
      <c r="AG152" s="353" t="s">
        <v>275</v>
      </c>
    </row>
    <row r="153" spans="1:33" ht="15.75" x14ac:dyDescent="0.25">
      <c r="A153" s="364" t="s">
        <v>276</v>
      </c>
      <c r="B153" s="365" t="s">
        <v>139</v>
      </c>
      <c r="C153" s="366" t="s">
        <v>277</v>
      </c>
      <c r="D153" s="359"/>
      <c r="E153" s="346"/>
      <c r="F153" s="347"/>
      <c r="G153" s="348"/>
      <c r="H153" s="346"/>
      <c r="I153" s="346"/>
      <c r="J153" s="347"/>
      <c r="K153" s="348"/>
      <c r="L153" s="346"/>
      <c r="M153" s="346"/>
      <c r="N153" s="347"/>
      <c r="O153" s="348"/>
      <c r="P153" s="346"/>
      <c r="Q153" s="346"/>
      <c r="R153" s="347"/>
      <c r="S153" s="348"/>
      <c r="T153" s="346"/>
      <c r="U153" s="346">
        <v>8</v>
      </c>
      <c r="V153" s="347">
        <v>3</v>
      </c>
      <c r="W153" s="348" t="s">
        <v>39</v>
      </c>
      <c r="X153" s="349"/>
      <c r="Y153" s="349"/>
      <c r="Z153" s="350"/>
      <c r="AA153" s="351"/>
      <c r="AB153" s="349"/>
      <c r="AC153" s="349"/>
      <c r="AD153" s="350"/>
      <c r="AE153" s="351"/>
      <c r="AF153" s="352" t="s">
        <v>272</v>
      </c>
      <c r="AG153" s="353" t="s">
        <v>275</v>
      </c>
    </row>
    <row r="154" spans="1:33" ht="15.75" x14ac:dyDescent="0.25">
      <c r="A154" s="318" t="s">
        <v>278</v>
      </c>
      <c r="B154" s="335" t="s">
        <v>139</v>
      </c>
      <c r="C154" s="336" t="s">
        <v>279</v>
      </c>
      <c r="D154" s="346"/>
      <c r="E154" s="346"/>
      <c r="F154" s="347"/>
      <c r="G154" s="348"/>
      <c r="H154" s="346">
        <v>4</v>
      </c>
      <c r="I154" s="346">
        <v>4</v>
      </c>
      <c r="J154" s="347">
        <v>3</v>
      </c>
      <c r="K154" s="348" t="s">
        <v>193</v>
      </c>
      <c r="L154" s="346">
        <v>4</v>
      </c>
      <c r="M154" s="346">
        <v>4</v>
      </c>
      <c r="N154" s="347">
        <v>3</v>
      </c>
      <c r="O154" s="348" t="s">
        <v>193</v>
      </c>
      <c r="P154" s="346">
        <v>4</v>
      </c>
      <c r="Q154" s="346">
        <v>4</v>
      </c>
      <c r="R154" s="347">
        <v>3</v>
      </c>
      <c r="S154" s="348" t="s">
        <v>193</v>
      </c>
      <c r="T154" s="346">
        <v>4</v>
      </c>
      <c r="U154" s="346">
        <v>4</v>
      </c>
      <c r="V154" s="347">
        <v>3</v>
      </c>
      <c r="W154" s="348" t="s">
        <v>193</v>
      </c>
      <c r="X154" s="349"/>
      <c r="Y154" s="349"/>
      <c r="Z154" s="350"/>
      <c r="AA154" s="351"/>
      <c r="AB154" s="349"/>
      <c r="AC154" s="349"/>
      <c r="AD154" s="350"/>
      <c r="AE154" s="351"/>
      <c r="AF154" s="352" t="s">
        <v>237</v>
      </c>
      <c r="AG154" s="353" t="s">
        <v>280</v>
      </c>
    </row>
    <row r="155" spans="1:33" ht="15.75" x14ac:dyDescent="0.25">
      <c r="A155" s="318" t="s">
        <v>281</v>
      </c>
      <c r="B155" s="335" t="s">
        <v>139</v>
      </c>
      <c r="C155" s="336" t="s">
        <v>282</v>
      </c>
      <c r="D155" s="362"/>
      <c r="E155" s="367"/>
      <c r="F155" s="368"/>
      <c r="G155" s="369"/>
      <c r="H155" s="370"/>
      <c r="I155" s="367"/>
      <c r="J155" s="371"/>
      <c r="K155" s="369"/>
      <c r="L155" s="370"/>
      <c r="M155" s="370"/>
      <c r="N155" s="371"/>
      <c r="O155" s="372"/>
      <c r="P155" s="373"/>
      <c r="Q155" s="367"/>
      <c r="R155" s="368"/>
      <c r="S155" s="374"/>
      <c r="T155" s="373">
        <v>4</v>
      </c>
      <c r="U155" s="367">
        <v>4</v>
      </c>
      <c r="V155" s="368">
        <v>3</v>
      </c>
      <c r="W155" s="374" t="s">
        <v>39</v>
      </c>
      <c r="X155" s="375"/>
      <c r="Y155" s="376"/>
      <c r="Z155" s="377"/>
      <c r="AA155" s="378"/>
      <c r="AB155" s="375"/>
      <c r="AC155" s="376"/>
      <c r="AD155" s="377"/>
      <c r="AE155" s="378"/>
      <c r="AF155" s="379" t="s">
        <v>124</v>
      </c>
      <c r="AG155" s="380" t="s">
        <v>283</v>
      </c>
    </row>
    <row r="156" spans="1:33" ht="15.75" x14ac:dyDescent="0.25">
      <c r="A156" s="318" t="s">
        <v>273</v>
      </c>
      <c r="B156" s="335" t="s">
        <v>139</v>
      </c>
      <c r="C156" s="336" t="s">
        <v>274</v>
      </c>
      <c r="D156" s="359"/>
      <c r="E156" s="346"/>
      <c r="F156" s="347"/>
      <c r="G156" s="348"/>
      <c r="H156" s="346"/>
      <c r="I156" s="346"/>
      <c r="J156" s="347"/>
      <c r="K156" s="348"/>
      <c r="L156" s="381"/>
      <c r="M156" s="381"/>
      <c r="N156" s="382"/>
      <c r="O156" s="383"/>
      <c r="P156" s="346"/>
      <c r="Q156" s="346"/>
      <c r="R156" s="347"/>
      <c r="S156" s="348"/>
      <c r="T156" s="346"/>
      <c r="U156" s="346">
        <v>8</v>
      </c>
      <c r="V156" s="347">
        <v>3</v>
      </c>
      <c r="W156" s="348" t="s">
        <v>39</v>
      </c>
      <c r="X156" s="349"/>
      <c r="Y156" s="349"/>
      <c r="Z156" s="350"/>
      <c r="AA156" s="351"/>
      <c r="AB156" s="349"/>
      <c r="AC156" s="349"/>
      <c r="AD156" s="350"/>
      <c r="AE156" s="351"/>
      <c r="AF156" s="352" t="s">
        <v>272</v>
      </c>
      <c r="AG156" s="353" t="s">
        <v>275</v>
      </c>
    </row>
    <row r="157" spans="1:33" ht="15.75" x14ac:dyDescent="0.25">
      <c r="A157" s="318" t="s">
        <v>276</v>
      </c>
      <c r="B157" s="335" t="s">
        <v>139</v>
      </c>
      <c r="C157" s="336" t="s">
        <v>277</v>
      </c>
      <c r="D157" s="346"/>
      <c r="E157" s="346"/>
      <c r="F157" s="347"/>
      <c r="G157" s="348"/>
      <c r="H157" s="346"/>
      <c r="I157" s="346"/>
      <c r="J157" s="347"/>
      <c r="K157" s="348"/>
      <c r="L157" s="346"/>
      <c r="M157" s="346"/>
      <c r="N157" s="347"/>
      <c r="O157" s="348"/>
      <c r="P157" s="346"/>
      <c r="Q157" s="346"/>
      <c r="R157" s="347"/>
      <c r="S157" s="348"/>
      <c r="T157" s="346"/>
      <c r="U157" s="346">
        <v>8</v>
      </c>
      <c r="V157" s="347">
        <v>3</v>
      </c>
      <c r="W157" s="348" t="s">
        <v>39</v>
      </c>
      <c r="X157" s="349"/>
      <c r="Y157" s="349"/>
      <c r="Z157" s="350"/>
      <c r="AA157" s="351"/>
      <c r="AB157" s="349"/>
      <c r="AC157" s="349"/>
      <c r="AD157" s="350"/>
      <c r="AE157" s="351"/>
      <c r="AF157" s="352" t="s">
        <v>272</v>
      </c>
      <c r="AG157" s="353" t="s">
        <v>275</v>
      </c>
    </row>
    <row r="158" spans="1:33" ht="15.75" x14ac:dyDescent="0.25">
      <c r="A158" s="318" t="s">
        <v>278</v>
      </c>
      <c r="B158" s="335" t="s">
        <v>139</v>
      </c>
      <c r="C158" s="336" t="s">
        <v>279</v>
      </c>
      <c r="D158" s="346"/>
      <c r="E158" s="346"/>
      <c r="F158" s="347"/>
      <c r="G158" s="348"/>
      <c r="H158" s="346">
        <v>4</v>
      </c>
      <c r="I158" s="346">
        <v>4</v>
      </c>
      <c r="J158" s="347">
        <v>3</v>
      </c>
      <c r="K158" s="348" t="s">
        <v>193</v>
      </c>
      <c r="L158" s="346">
        <v>4</v>
      </c>
      <c r="M158" s="346">
        <v>4</v>
      </c>
      <c r="N158" s="347">
        <v>3</v>
      </c>
      <c r="O158" s="348" t="s">
        <v>193</v>
      </c>
      <c r="P158" s="346">
        <v>4</v>
      </c>
      <c r="Q158" s="346">
        <v>4</v>
      </c>
      <c r="R158" s="347">
        <v>3</v>
      </c>
      <c r="S158" s="348" t="s">
        <v>193</v>
      </c>
      <c r="T158" s="346">
        <v>4</v>
      </c>
      <c r="U158" s="346">
        <v>4</v>
      </c>
      <c r="V158" s="347">
        <v>3</v>
      </c>
      <c r="W158" s="348" t="s">
        <v>193</v>
      </c>
      <c r="X158" s="349"/>
      <c r="Y158" s="349"/>
      <c r="Z158" s="350"/>
      <c r="AA158" s="351"/>
      <c r="AB158" s="349"/>
      <c r="AC158" s="349"/>
      <c r="AD158" s="350"/>
      <c r="AE158" s="351"/>
      <c r="AF158" s="352" t="s">
        <v>237</v>
      </c>
      <c r="AG158" s="353" t="s">
        <v>280</v>
      </c>
    </row>
    <row r="159" spans="1:33" ht="15.75" x14ac:dyDescent="0.25">
      <c r="A159" s="354" t="s">
        <v>281</v>
      </c>
      <c r="B159" s="444" t="s">
        <v>139</v>
      </c>
      <c r="C159" s="355" t="s">
        <v>282</v>
      </c>
      <c r="D159" s="445"/>
      <c r="E159" s="445"/>
      <c r="F159" s="446"/>
      <c r="G159" s="447"/>
      <c r="H159" s="445"/>
      <c r="I159" s="445"/>
      <c r="J159" s="446"/>
      <c r="K159" s="447"/>
      <c r="L159" s="445"/>
      <c r="M159" s="445"/>
      <c r="N159" s="446"/>
      <c r="O159" s="448"/>
      <c r="P159" s="449"/>
      <c r="Q159" s="370"/>
      <c r="R159" s="450"/>
      <c r="S159" s="451"/>
      <c r="T159" s="449">
        <v>4</v>
      </c>
      <c r="U159" s="445">
        <v>4</v>
      </c>
      <c r="V159" s="446">
        <v>3</v>
      </c>
      <c r="W159" s="447" t="s">
        <v>39</v>
      </c>
      <c r="X159" s="452"/>
      <c r="Y159" s="452"/>
      <c r="Z159" s="453"/>
      <c r="AA159" s="454"/>
      <c r="AB159" s="452"/>
      <c r="AC159" s="452"/>
      <c r="AD159" s="453"/>
      <c r="AE159" s="454"/>
      <c r="AF159" s="455" t="s">
        <v>124</v>
      </c>
      <c r="AG159" s="456" t="s">
        <v>283</v>
      </c>
    </row>
    <row r="160" spans="1:33" ht="15.75" x14ac:dyDescent="0.25">
      <c r="A160" s="520" t="s">
        <v>398</v>
      </c>
      <c r="B160" s="444" t="s">
        <v>139</v>
      </c>
      <c r="C160" s="519" t="s">
        <v>399</v>
      </c>
      <c r="D160" s="498"/>
      <c r="E160" s="498"/>
      <c r="F160" s="499"/>
      <c r="G160" s="502"/>
      <c r="H160" s="503">
        <v>8</v>
      </c>
      <c r="I160" s="498"/>
      <c r="J160" s="499">
        <v>3</v>
      </c>
      <c r="K160" s="502" t="s">
        <v>39</v>
      </c>
      <c r="L160" s="503">
        <v>8</v>
      </c>
      <c r="M160" s="498"/>
      <c r="N160" s="499">
        <v>3</v>
      </c>
      <c r="O160" s="502" t="s">
        <v>39</v>
      </c>
      <c r="P160" s="503">
        <v>8</v>
      </c>
      <c r="Q160" s="498"/>
      <c r="R160" s="499">
        <v>3</v>
      </c>
      <c r="S160" s="502" t="s">
        <v>39</v>
      </c>
      <c r="T160" s="503">
        <v>8</v>
      </c>
      <c r="U160" s="498"/>
      <c r="V160" s="499">
        <v>3</v>
      </c>
      <c r="W160" s="502" t="s">
        <v>39</v>
      </c>
      <c r="X160" s="504"/>
      <c r="Y160" s="500"/>
      <c r="Z160" s="501"/>
      <c r="AA160" s="505"/>
      <c r="AB160" s="504"/>
      <c r="AC160" s="500"/>
      <c r="AD160" s="501"/>
      <c r="AE160" s="505"/>
      <c r="AF160" s="521" t="s">
        <v>386</v>
      </c>
      <c r="AG160" s="522" t="s">
        <v>388</v>
      </c>
    </row>
    <row r="161" spans="1:34" s="442" customFormat="1" ht="13.5" thickBot="1" x14ac:dyDescent="0.25">
      <c r="A161" s="586" t="s">
        <v>372</v>
      </c>
      <c r="B161" s="443" t="s">
        <v>139</v>
      </c>
      <c r="C161" s="585" t="s">
        <v>373</v>
      </c>
      <c r="D161" s="458">
        <v>4</v>
      </c>
      <c r="E161" s="457">
        <v>4</v>
      </c>
      <c r="F161" s="457">
        <v>3</v>
      </c>
      <c r="G161" s="459" t="s">
        <v>38</v>
      </c>
      <c r="H161" s="458"/>
      <c r="I161" s="457"/>
      <c r="J161" s="457"/>
      <c r="K161" s="461"/>
      <c r="L161" s="460">
        <v>4</v>
      </c>
      <c r="M161" s="457">
        <v>4</v>
      </c>
      <c r="N161" s="457">
        <v>3</v>
      </c>
      <c r="O161" s="459" t="s">
        <v>38</v>
      </c>
      <c r="P161" s="458"/>
      <c r="Q161" s="457"/>
      <c r="R161" s="457"/>
      <c r="S161" s="459"/>
      <c r="T161" s="458"/>
      <c r="U161" s="457"/>
      <c r="V161" s="457"/>
      <c r="W161" s="461"/>
      <c r="X161" s="460"/>
      <c r="Y161" s="457"/>
      <c r="Z161" s="457"/>
      <c r="AA161" s="461"/>
      <c r="AB161" s="460"/>
      <c r="AC161" s="457"/>
      <c r="AD161" s="457"/>
      <c r="AE161" s="459"/>
      <c r="AF161" s="462" t="s">
        <v>254</v>
      </c>
      <c r="AG161" s="585" t="s">
        <v>406</v>
      </c>
      <c r="AH161" s="463"/>
    </row>
  </sheetData>
  <protectedRanges>
    <protectedRange sqref="C84" name="Tartomány4"/>
    <protectedRange sqref="C96:C97" name="Tartomány4_1"/>
    <protectedRange sqref="C37:C53 C55:C65" name="Tartomány1_2_1_1"/>
    <protectedRange sqref="C70" name="Tartomány1_2_1_2_1_1"/>
    <protectedRange sqref="C34" name="Tartomány1_2_1"/>
    <protectedRange sqref="C35:C36" name="Tartomány1_2_1_2"/>
    <protectedRange sqref="C20" name="Tartomány1_2_1_1_1_1_1_1"/>
    <protectedRange sqref="C13" name="Tartomány1_2_1_1_2"/>
  </protectedRanges>
  <mergeCells count="46">
    <mergeCell ref="A72:C72"/>
    <mergeCell ref="A5:A8"/>
    <mergeCell ref="B5:B8"/>
    <mergeCell ref="C5:C8"/>
    <mergeCell ref="AF5:AF8"/>
    <mergeCell ref="AF9:AG9"/>
    <mergeCell ref="AF10:AG10"/>
    <mergeCell ref="AG5:AG8"/>
    <mergeCell ref="O7:O8"/>
    <mergeCell ref="F7:F8"/>
    <mergeCell ref="AB5:AE6"/>
    <mergeCell ref="D6:G6"/>
    <mergeCell ref="H6:K6"/>
    <mergeCell ref="L6:O6"/>
    <mergeCell ref="P6:S6"/>
    <mergeCell ref="A1:AE1"/>
    <mergeCell ref="A2:AE2"/>
    <mergeCell ref="A3:AE3"/>
    <mergeCell ref="A4:AE4"/>
    <mergeCell ref="AD7:AD8"/>
    <mergeCell ref="AE7:AE8"/>
    <mergeCell ref="T6:W6"/>
    <mergeCell ref="X6:AA6"/>
    <mergeCell ref="D5:S5"/>
    <mergeCell ref="T5:AA5"/>
    <mergeCell ref="R7:R8"/>
    <mergeCell ref="S7:S8"/>
    <mergeCell ref="J7:J8"/>
    <mergeCell ref="K7:K8"/>
    <mergeCell ref="N7:N8"/>
    <mergeCell ref="AH5:AH7"/>
    <mergeCell ref="AI5:AI7"/>
    <mergeCell ref="A84:S84"/>
    <mergeCell ref="L79:AA79"/>
    <mergeCell ref="A82:C82"/>
    <mergeCell ref="D67:S67"/>
    <mergeCell ref="T67:AA67"/>
    <mergeCell ref="AB67:AE67"/>
    <mergeCell ref="V7:V8"/>
    <mergeCell ref="W7:W8"/>
    <mergeCell ref="Z7:Z8"/>
    <mergeCell ref="AA7:AA8"/>
    <mergeCell ref="G7:G8"/>
    <mergeCell ref="AI35:AM38"/>
    <mergeCell ref="A78:C78"/>
    <mergeCell ref="A73:C73"/>
  </mergeCells>
  <pageMargins left="0.7" right="0.7" top="0.75" bottom="0.75" header="0.3" footer="0.3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370"/>
  <sheetViews>
    <sheetView zoomScaleNormal="100" workbookViewId="0">
      <selection activeCell="B14" sqref="B14"/>
    </sheetView>
  </sheetViews>
  <sheetFormatPr defaultColWidth="10.6640625" defaultRowHeight="13.5" x14ac:dyDescent="0.25"/>
  <cols>
    <col min="1" max="1" width="12.1640625" style="5" bestFit="1" customWidth="1"/>
    <col min="2" max="2" width="46.1640625" style="5" bestFit="1" customWidth="1"/>
    <col min="3" max="3" width="12.1640625" style="5" bestFit="1" customWidth="1"/>
    <col min="4" max="4" width="49" style="5" bestFit="1" customWidth="1"/>
    <col min="5" max="16384" width="10.6640625" style="3"/>
  </cols>
  <sheetData>
    <row r="1" spans="1:4" thickBot="1" x14ac:dyDescent="0.25">
      <c r="A1" s="582" t="s">
        <v>346</v>
      </c>
      <c r="B1" s="582"/>
      <c r="C1" s="582"/>
      <c r="D1" s="582"/>
    </row>
    <row r="2" spans="1:4" thickBot="1" x14ac:dyDescent="0.25">
      <c r="A2" s="583" t="s">
        <v>6</v>
      </c>
      <c r="B2" s="583"/>
      <c r="C2" s="583"/>
      <c r="D2" s="583"/>
    </row>
    <row r="3" spans="1:4" thickBot="1" x14ac:dyDescent="0.25">
      <c r="A3" s="584" t="s">
        <v>0</v>
      </c>
      <c r="B3" s="584" t="s">
        <v>4</v>
      </c>
      <c r="C3" s="584" t="s">
        <v>7</v>
      </c>
      <c r="D3" s="584"/>
    </row>
    <row r="4" spans="1:4" thickBot="1" x14ac:dyDescent="0.25">
      <c r="A4" s="584"/>
      <c r="B4" s="584"/>
      <c r="C4" s="482" t="s">
        <v>0</v>
      </c>
      <c r="D4" s="482" t="s">
        <v>8</v>
      </c>
    </row>
    <row r="5" spans="1:4" s="4" customFormat="1" ht="14.25" x14ac:dyDescent="0.2">
      <c r="A5" s="464" t="s">
        <v>301</v>
      </c>
      <c r="B5" s="475" t="s">
        <v>298</v>
      </c>
      <c r="C5" s="475" t="s">
        <v>297</v>
      </c>
      <c r="D5" s="423" t="s">
        <v>296</v>
      </c>
    </row>
    <row r="6" spans="1:4" s="4" customFormat="1" ht="14.25" x14ac:dyDescent="0.2">
      <c r="A6" s="465" t="s">
        <v>302</v>
      </c>
      <c r="B6" s="471" t="s">
        <v>299</v>
      </c>
      <c r="C6" s="470" t="s">
        <v>301</v>
      </c>
      <c r="D6" s="476" t="s">
        <v>298</v>
      </c>
    </row>
    <row r="7" spans="1:4" s="4" customFormat="1" ht="14.25" x14ac:dyDescent="0.2">
      <c r="A7" s="465" t="s">
        <v>303</v>
      </c>
      <c r="B7" s="471" t="s">
        <v>300</v>
      </c>
      <c r="C7" s="470" t="s">
        <v>302</v>
      </c>
      <c r="D7" s="476" t="s">
        <v>299</v>
      </c>
    </row>
    <row r="8" spans="1:4" s="4" customFormat="1" ht="14.25" x14ac:dyDescent="0.2">
      <c r="A8" s="465" t="s">
        <v>289</v>
      </c>
      <c r="B8" s="471" t="s">
        <v>25</v>
      </c>
      <c r="C8" s="472" t="s">
        <v>288</v>
      </c>
      <c r="D8" s="476" t="s">
        <v>24</v>
      </c>
    </row>
    <row r="9" spans="1:4" s="4" customFormat="1" ht="14.25" x14ac:dyDescent="0.2">
      <c r="A9" s="465" t="s">
        <v>290</v>
      </c>
      <c r="B9" s="471" t="s">
        <v>26</v>
      </c>
      <c r="C9" s="470" t="s">
        <v>289</v>
      </c>
      <c r="D9" s="476" t="s">
        <v>25</v>
      </c>
    </row>
    <row r="10" spans="1:4" s="4" customFormat="1" ht="14.25" x14ac:dyDescent="0.2">
      <c r="A10" s="465" t="s">
        <v>291</v>
      </c>
      <c r="B10" s="471" t="s">
        <v>27</v>
      </c>
      <c r="C10" s="470" t="s">
        <v>290</v>
      </c>
      <c r="D10" s="476" t="s">
        <v>26</v>
      </c>
    </row>
    <row r="11" spans="1:4" s="4" customFormat="1" ht="14.25" x14ac:dyDescent="0.2">
      <c r="A11" s="465" t="s">
        <v>292</v>
      </c>
      <c r="B11" s="471" t="s">
        <v>28</v>
      </c>
      <c r="C11" s="470" t="s">
        <v>291</v>
      </c>
      <c r="D11" s="476" t="s">
        <v>27</v>
      </c>
    </row>
    <row r="12" spans="1:4" s="4" customFormat="1" ht="14.25" x14ac:dyDescent="0.2">
      <c r="A12" s="465" t="s">
        <v>293</v>
      </c>
      <c r="B12" s="471" t="s">
        <v>29</v>
      </c>
      <c r="C12" s="470" t="s">
        <v>292</v>
      </c>
      <c r="D12" s="476" t="s">
        <v>28</v>
      </c>
    </row>
    <row r="13" spans="1:4" s="4" customFormat="1" ht="14.25" x14ac:dyDescent="0.2">
      <c r="A13" s="483" t="s">
        <v>310</v>
      </c>
      <c r="B13" s="473" t="s">
        <v>309</v>
      </c>
      <c r="C13" s="484" t="s">
        <v>307</v>
      </c>
      <c r="D13" s="485" t="s">
        <v>308</v>
      </c>
    </row>
    <row r="14" spans="1:4" ht="25.5" x14ac:dyDescent="0.2">
      <c r="A14" s="465" t="s">
        <v>315</v>
      </c>
      <c r="B14" s="474" t="s">
        <v>80</v>
      </c>
      <c r="C14" s="484" t="s">
        <v>314</v>
      </c>
      <c r="D14" s="485" t="s">
        <v>347</v>
      </c>
    </row>
    <row r="15" spans="1:4" ht="12.75" x14ac:dyDescent="0.2">
      <c r="A15" s="465" t="s">
        <v>322</v>
      </c>
      <c r="B15" s="474" t="s">
        <v>82</v>
      </c>
      <c r="C15" s="470" t="s">
        <v>321</v>
      </c>
      <c r="D15" s="477" t="s">
        <v>76</v>
      </c>
    </row>
    <row r="16" spans="1:4" ht="25.5" x14ac:dyDescent="0.2">
      <c r="A16" s="465" t="s">
        <v>326</v>
      </c>
      <c r="B16" s="474" t="s">
        <v>114</v>
      </c>
      <c r="C16" s="470" t="s">
        <v>325</v>
      </c>
      <c r="D16" s="477" t="s">
        <v>113</v>
      </c>
    </row>
    <row r="17" spans="1:4" ht="25.5" x14ac:dyDescent="0.2">
      <c r="A17" s="465" t="s">
        <v>330</v>
      </c>
      <c r="B17" s="474" t="s">
        <v>83</v>
      </c>
      <c r="C17" s="470" t="s">
        <v>329</v>
      </c>
      <c r="D17" s="477" t="s">
        <v>77</v>
      </c>
    </row>
    <row r="18" spans="1:4" ht="25.5" x14ac:dyDescent="0.2">
      <c r="A18" s="465" t="s">
        <v>334</v>
      </c>
      <c r="B18" s="474" t="s">
        <v>84</v>
      </c>
      <c r="C18" s="470" t="s">
        <v>333</v>
      </c>
      <c r="D18" s="477" t="s">
        <v>78</v>
      </c>
    </row>
    <row r="19" spans="1:4" ht="25.5" x14ac:dyDescent="0.2">
      <c r="A19" s="465" t="s">
        <v>340</v>
      </c>
      <c r="B19" s="474" t="s">
        <v>85</v>
      </c>
      <c r="C19" s="470" t="s">
        <v>339</v>
      </c>
      <c r="D19" s="477" t="s">
        <v>81</v>
      </c>
    </row>
    <row r="20" spans="1:4" ht="12.75" x14ac:dyDescent="0.2">
      <c r="A20" s="465" t="s">
        <v>323</v>
      </c>
      <c r="B20" s="486" t="s">
        <v>86</v>
      </c>
      <c r="C20" s="470" t="s">
        <v>322</v>
      </c>
      <c r="D20" s="477" t="s">
        <v>82</v>
      </c>
    </row>
    <row r="21" spans="1:4" ht="12.75" x14ac:dyDescent="0.2">
      <c r="A21" s="465" t="s">
        <v>327</v>
      </c>
      <c r="B21" s="474" t="s">
        <v>115</v>
      </c>
      <c r="C21" s="470" t="s">
        <v>326</v>
      </c>
      <c r="D21" s="477" t="s">
        <v>114</v>
      </c>
    </row>
    <row r="22" spans="1:4" ht="25.5" x14ac:dyDescent="0.2">
      <c r="A22" s="465" t="s">
        <v>331</v>
      </c>
      <c r="B22" s="474" t="s">
        <v>87</v>
      </c>
      <c r="C22" s="470" t="s">
        <v>330</v>
      </c>
      <c r="D22" s="477" t="s">
        <v>83</v>
      </c>
    </row>
    <row r="23" spans="1:4" ht="25.5" x14ac:dyDescent="0.2">
      <c r="A23" s="465" t="s">
        <v>338</v>
      </c>
      <c r="B23" s="474" t="s">
        <v>89</v>
      </c>
      <c r="C23" s="470" t="s">
        <v>337</v>
      </c>
      <c r="D23" s="477" t="s">
        <v>79</v>
      </c>
    </row>
    <row r="24" spans="1:4" ht="25.5" x14ac:dyDescent="0.2">
      <c r="A24" s="465" t="s">
        <v>335</v>
      </c>
      <c r="B24" s="474" t="s">
        <v>88</v>
      </c>
      <c r="C24" s="470" t="s">
        <v>334</v>
      </c>
      <c r="D24" s="477" t="s">
        <v>84</v>
      </c>
    </row>
    <row r="25" spans="1:4" ht="25.5" x14ac:dyDescent="0.2">
      <c r="A25" s="465" t="s">
        <v>341</v>
      </c>
      <c r="B25" s="474" t="s">
        <v>112</v>
      </c>
      <c r="C25" s="470" t="s">
        <v>322</v>
      </c>
      <c r="D25" s="477" t="s">
        <v>82</v>
      </c>
    </row>
    <row r="26" spans="1:4" ht="12.75" x14ac:dyDescent="0.2">
      <c r="A26" s="465" t="s">
        <v>324</v>
      </c>
      <c r="B26" s="474" t="s">
        <v>90</v>
      </c>
      <c r="C26" s="470" t="s">
        <v>323</v>
      </c>
      <c r="D26" s="487" t="s">
        <v>86</v>
      </c>
    </row>
    <row r="27" spans="1:4" ht="25.5" x14ac:dyDescent="0.2">
      <c r="A27" s="465" t="s">
        <v>336</v>
      </c>
      <c r="B27" s="474" t="s">
        <v>91</v>
      </c>
      <c r="C27" s="470" t="s">
        <v>335</v>
      </c>
      <c r="D27" s="477" t="s">
        <v>88</v>
      </c>
    </row>
    <row r="28" spans="1:4" ht="12.75" x14ac:dyDescent="0.2">
      <c r="A28" s="465" t="s">
        <v>328</v>
      </c>
      <c r="B28" s="474" t="s">
        <v>116</v>
      </c>
      <c r="C28" s="470" t="s">
        <v>327</v>
      </c>
      <c r="D28" s="477" t="s">
        <v>115</v>
      </c>
    </row>
    <row r="29" spans="1:4" ht="26.25" thickBot="1" x14ac:dyDescent="0.25">
      <c r="A29" s="478" t="s">
        <v>332</v>
      </c>
      <c r="B29" s="479" t="s">
        <v>92</v>
      </c>
      <c r="C29" s="480" t="s">
        <v>331</v>
      </c>
      <c r="D29" s="481" t="s">
        <v>87</v>
      </c>
    </row>
    <row r="30" spans="1:4" s="467" customFormat="1" ht="12.75" x14ac:dyDescent="0.2">
      <c r="A30" s="466"/>
      <c r="B30" s="466"/>
      <c r="C30" s="466"/>
      <c r="D30" s="466"/>
    </row>
    <row r="31" spans="1:4" s="467" customFormat="1" ht="12.75" x14ac:dyDescent="0.2">
      <c r="A31" s="466"/>
      <c r="B31" s="466"/>
      <c r="C31" s="466"/>
      <c r="D31" s="466"/>
    </row>
    <row r="32" spans="1:4" s="467" customFormat="1" ht="12.75" x14ac:dyDescent="0.2">
      <c r="A32" s="466"/>
      <c r="B32" s="466"/>
      <c r="C32" s="466"/>
      <c r="D32" s="466"/>
    </row>
    <row r="33" spans="1:4" s="467" customFormat="1" ht="12.75" x14ac:dyDescent="0.2">
      <c r="A33" s="466"/>
      <c r="B33" s="466"/>
      <c r="C33" s="466"/>
      <c r="D33" s="466"/>
    </row>
    <row r="34" spans="1:4" s="467" customFormat="1" ht="12.75" x14ac:dyDescent="0.2">
      <c r="A34" s="466"/>
      <c r="B34" s="466"/>
      <c r="C34" s="466"/>
      <c r="D34" s="466"/>
    </row>
    <row r="35" spans="1:4" s="467" customFormat="1" ht="12.75" x14ac:dyDescent="0.2">
      <c r="A35" s="466"/>
      <c r="B35" s="466"/>
      <c r="C35" s="466"/>
      <c r="D35" s="466"/>
    </row>
    <row r="36" spans="1:4" s="467" customFormat="1" ht="12.75" x14ac:dyDescent="0.2">
      <c r="A36" s="466"/>
      <c r="B36" s="466"/>
      <c r="C36" s="466"/>
      <c r="D36" s="466"/>
    </row>
    <row r="37" spans="1:4" s="467" customFormat="1" ht="12.75" x14ac:dyDescent="0.2">
      <c r="A37" s="466"/>
      <c r="B37" s="466"/>
      <c r="C37" s="466"/>
      <c r="D37" s="466"/>
    </row>
    <row r="38" spans="1:4" s="467" customFormat="1" ht="12.75" x14ac:dyDescent="0.2">
      <c r="A38" s="466"/>
      <c r="B38" s="466"/>
      <c r="C38" s="466"/>
      <c r="D38" s="466"/>
    </row>
    <row r="39" spans="1:4" s="467" customFormat="1" ht="12.75" x14ac:dyDescent="0.2">
      <c r="A39" s="466"/>
      <c r="B39" s="466"/>
      <c r="C39" s="466"/>
      <c r="D39" s="466"/>
    </row>
    <row r="40" spans="1:4" s="467" customFormat="1" ht="12.75" x14ac:dyDescent="0.2">
      <c r="A40" s="466"/>
      <c r="B40" s="466"/>
      <c r="C40" s="466"/>
      <c r="D40" s="466"/>
    </row>
    <row r="41" spans="1:4" s="467" customFormat="1" ht="12.75" x14ac:dyDescent="0.2">
      <c r="A41" s="466"/>
      <c r="B41" s="466"/>
      <c r="C41" s="466"/>
      <c r="D41" s="466"/>
    </row>
    <row r="42" spans="1:4" s="467" customFormat="1" ht="12.75" x14ac:dyDescent="0.2">
      <c r="A42" s="466"/>
      <c r="B42" s="466"/>
      <c r="C42" s="466"/>
      <c r="D42" s="466"/>
    </row>
    <row r="43" spans="1:4" s="467" customFormat="1" ht="12.75" x14ac:dyDescent="0.2">
      <c r="A43" s="466"/>
      <c r="B43" s="466"/>
      <c r="C43" s="466"/>
      <c r="D43" s="466"/>
    </row>
    <row r="44" spans="1:4" s="467" customFormat="1" ht="12.75" x14ac:dyDescent="0.2">
      <c r="A44" s="466"/>
      <c r="B44" s="466"/>
      <c r="C44" s="466"/>
      <c r="D44" s="466"/>
    </row>
    <row r="45" spans="1:4" s="467" customFormat="1" ht="12.75" x14ac:dyDescent="0.2">
      <c r="A45" s="466"/>
      <c r="B45" s="466"/>
      <c r="C45" s="466"/>
      <c r="D45" s="466"/>
    </row>
    <row r="46" spans="1:4" s="467" customFormat="1" ht="12.75" x14ac:dyDescent="0.2">
      <c r="A46" s="466"/>
      <c r="B46" s="466"/>
      <c r="C46" s="466"/>
      <c r="D46" s="466"/>
    </row>
    <row r="47" spans="1:4" s="467" customFormat="1" ht="12.75" x14ac:dyDescent="0.2">
      <c r="A47" s="466"/>
      <c r="B47" s="466"/>
      <c r="C47" s="466"/>
      <c r="D47" s="466"/>
    </row>
    <row r="48" spans="1:4" s="467" customFormat="1" ht="12.75" x14ac:dyDescent="0.2">
      <c r="A48" s="466"/>
      <c r="B48" s="466"/>
      <c r="C48" s="466"/>
      <c r="D48" s="466"/>
    </row>
    <row r="49" spans="1:4" s="467" customFormat="1" ht="12.75" x14ac:dyDescent="0.2">
      <c r="A49" s="466"/>
      <c r="B49" s="466"/>
      <c r="C49" s="466"/>
      <c r="D49" s="466"/>
    </row>
    <row r="50" spans="1:4" s="467" customFormat="1" ht="12.75" x14ac:dyDescent="0.2">
      <c r="A50" s="466"/>
      <c r="B50" s="466"/>
      <c r="C50" s="466"/>
      <c r="D50" s="466"/>
    </row>
    <row r="51" spans="1:4" s="467" customFormat="1" ht="12.75" x14ac:dyDescent="0.2">
      <c r="A51" s="466"/>
      <c r="B51" s="466"/>
      <c r="C51" s="466"/>
      <c r="D51" s="466"/>
    </row>
    <row r="52" spans="1:4" s="467" customFormat="1" ht="12.75" x14ac:dyDescent="0.2">
      <c r="A52" s="466"/>
      <c r="B52" s="466"/>
      <c r="C52" s="466"/>
      <c r="D52" s="466"/>
    </row>
    <row r="53" spans="1:4" s="467" customFormat="1" ht="12.75" x14ac:dyDescent="0.2">
      <c r="A53" s="466"/>
      <c r="B53" s="466"/>
      <c r="C53" s="466"/>
      <c r="D53" s="466"/>
    </row>
    <row r="54" spans="1:4" s="467" customFormat="1" ht="12.75" x14ac:dyDescent="0.2">
      <c r="A54" s="466"/>
      <c r="B54" s="466"/>
      <c r="C54" s="466"/>
      <c r="D54" s="466"/>
    </row>
    <row r="55" spans="1:4" s="467" customFormat="1" ht="12.75" x14ac:dyDescent="0.2">
      <c r="A55" s="466"/>
      <c r="B55" s="466"/>
      <c r="C55" s="466"/>
      <c r="D55" s="466"/>
    </row>
    <row r="56" spans="1:4" s="467" customFormat="1" ht="12.75" x14ac:dyDescent="0.2">
      <c r="A56" s="466"/>
      <c r="B56" s="466"/>
      <c r="C56" s="466"/>
      <c r="D56" s="466"/>
    </row>
    <row r="57" spans="1:4" s="467" customFormat="1" ht="12.75" x14ac:dyDescent="0.2">
      <c r="A57" s="466"/>
      <c r="B57" s="466"/>
      <c r="C57" s="466"/>
      <c r="D57" s="466"/>
    </row>
    <row r="58" spans="1:4" s="467" customFormat="1" ht="12.75" x14ac:dyDescent="0.2">
      <c r="A58" s="466"/>
      <c r="B58" s="466"/>
      <c r="C58" s="466"/>
      <c r="D58" s="466"/>
    </row>
    <row r="59" spans="1:4" s="467" customFormat="1" ht="12.75" x14ac:dyDescent="0.2">
      <c r="A59" s="466"/>
      <c r="B59" s="466"/>
      <c r="C59" s="466"/>
      <c r="D59" s="466"/>
    </row>
    <row r="60" spans="1:4" s="467" customFormat="1" ht="12.75" x14ac:dyDescent="0.2">
      <c r="A60" s="466"/>
      <c r="B60" s="466"/>
      <c r="C60" s="466"/>
      <c r="D60" s="466"/>
    </row>
    <row r="61" spans="1:4" s="467" customFormat="1" ht="12.75" x14ac:dyDescent="0.2">
      <c r="A61" s="466"/>
      <c r="B61" s="466"/>
      <c r="C61" s="466"/>
      <c r="D61" s="466"/>
    </row>
    <row r="62" spans="1:4" s="467" customFormat="1" ht="12.75" x14ac:dyDescent="0.2">
      <c r="A62" s="466"/>
      <c r="B62" s="466"/>
      <c r="C62" s="466"/>
      <c r="D62" s="466"/>
    </row>
    <row r="63" spans="1:4" s="467" customFormat="1" ht="12.75" x14ac:dyDescent="0.2">
      <c r="A63" s="466"/>
      <c r="B63" s="466"/>
      <c r="C63" s="466"/>
      <c r="D63" s="466"/>
    </row>
    <row r="64" spans="1:4" s="467" customFormat="1" ht="12.75" x14ac:dyDescent="0.2">
      <c r="A64" s="466"/>
      <c r="B64" s="466"/>
      <c r="C64" s="466"/>
      <c r="D64" s="466"/>
    </row>
    <row r="65" spans="1:4" s="467" customFormat="1" ht="12.75" x14ac:dyDescent="0.2">
      <c r="A65" s="466"/>
      <c r="B65" s="466"/>
      <c r="C65" s="466"/>
      <c r="D65" s="466"/>
    </row>
    <row r="66" spans="1:4" s="467" customFormat="1" ht="12.75" x14ac:dyDescent="0.2">
      <c r="A66" s="466"/>
      <c r="B66" s="466"/>
      <c r="C66" s="466"/>
      <c r="D66" s="466"/>
    </row>
    <row r="67" spans="1:4" s="467" customFormat="1" ht="12.75" x14ac:dyDescent="0.2">
      <c r="A67" s="466"/>
      <c r="B67" s="466"/>
      <c r="C67" s="466"/>
      <c r="D67" s="466"/>
    </row>
    <row r="68" spans="1:4" s="467" customFormat="1" ht="12.75" x14ac:dyDescent="0.2">
      <c r="A68" s="466"/>
      <c r="B68" s="466"/>
      <c r="C68" s="466"/>
      <c r="D68" s="466"/>
    </row>
    <row r="69" spans="1:4" s="467" customFormat="1" ht="12.75" x14ac:dyDescent="0.2">
      <c r="A69" s="466"/>
      <c r="B69" s="466"/>
      <c r="C69" s="466"/>
      <c r="D69" s="466"/>
    </row>
    <row r="70" spans="1:4" s="467" customFormat="1" ht="12.75" x14ac:dyDescent="0.2">
      <c r="A70" s="466"/>
      <c r="B70" s="466"/>
      <c r="C70" s="466"/>
      <c r="D70" s="466"/>
    </row>
    <row r="71" spans="1:4" s="467" customFormat="1" ht="12.75" x14ac:dyDescent="0.2">
      <c r="A71" s="466"/>
      <c r="B71" s="466"/>
      <c r="C71" s="466"/>
      <c r="D71" s="466"/>
    </row>
    <row r="72" spans="1:4" s="467" customFormat="1" ht="12.75" x14ac:dyDescent="0.2">
      <c r="A72" s="581"/>
      <c r="B72" s="581"/>
      <c r="C72" s="466"/>
      <c r="D72" s="466"/>
    </row>
    <row r="73" spans="1:4" s="467" customFormat="1" ht="12.75" x14ac:dyDescent="0.2">
      <c r="A73" s="581"/>
      <c r="B73" s="581"/>
      <c r="C73" s="466"/>
      <c r="D73" s="466"/>
    </row>
    <row r="74" spans="1:4" s="467" customFormat="1" ht="12.75" x14ac:dyDescent="0.2">
      <c r="A74" s="466"/>
      <c r="B74" s="466"/>
      <c r="C74" s="466"/>
      <c r="D74" s="466"/>
    </row>
    <row r="75" spans="1:4" s="467" customFormat="1" ht="12.75" x14ac:dyDescent="0.2">
      <c r="A75" s="466"/>
      <c r="B75" s="466"/>
      <c r="C75" s="466"/>
      <c r="D75" s="466"/>
    </row>
    <row r="76" spans="1:4" s="467" customFormat="1" ht="12.75" x14ac:dyDescent="0.2">
      <c r="A76" s="581"/>
      <c r="B76" s="581"/>
      <c r="C76" s="466"/>
      <c r="D76" s="466"/>
    </row>
    <row r="77" spans="1:4" s="467" customFormat="1" ht="12.75" x14ac:dyDescent="0.2">
      <c r="A77" s="581"/>
      <c r="B77" s="581"/>
      <c r="C77" s="466"/>
      <c r="D77" s="466"/>
    </row>
    <row r="78" spans="1:4" s="467" customFormat="1" ht="12.75" x14ac:dyDescent="0.2">
      <c r="A78" s="581"/>
      <c r="B78" s="581"/>
      <c r="C78" s="466"/>
      <c r="D78" s="466"/>
    </row>
    <row r="79" spans="1:4" s="467" customFormat="1" ht="12.75" x14ac:dyDescent="0.2">
      <c r="A79" s="466"/>
      <c r="B79" s="466"/>
      <c r="C79" s="466"/>
      <c r="D79" s="466"/>
    </row>
    <row r="80" spans="1:4" s="467" customFormat="1" ht="12.75" x14ac:dyDescent="0.2">
      <c r="A80" s="466"/>
      <c r="B80" s="466"/>
      <c r="C80" s="466"/>
      <c r="D80" s="466"/>
    </row>
    <row r="81" spans="1:4" s="467" customFormat="1" ht="12.75" x14ac:dyDescent="0.2">
      <c r="A81" s="466"/>
      <c r="B81" s="466"/>
      <c r="C81" s="466"/>
      <c r="D81" s="466"/>
    </row>
    <row r="82" spans="1:4" s="467" customFormat="1" ht="12.75" x14ac:dyDescent="0.2">
      <c r="A82" s="466"/>
      <c r="B82" s="466"/>
      <c r="C82" s="466"/>
      <c r="D82" s="466"/>
    </row>
    <row r="83" spans="1:4" s="467" customFormat="1" ht="12.75" x14ac:dyDescent="0.2">
      <c r="A83" s="466"/>
      <c r="B83" s="466"/>
      <c r="C83" s="466"/>
      <c r="D83" s="466"/>
    </row>
    <row r="84" spans="1:4" s="467" customFormat="1" ht="12.75" x14ac:dyDescent="0.2">
      <c r="A84" s="466"/>
      <c r="B84" s="466"/>
      <c r="C84" s="466"/>
      <c r="D84" s="466"/>
    </row>
    <row r="85" spans="1:4" s="467" customFormat="1" ht="12.75" x14ac:dyDescent="0.2">
      <c r="A85" s="466"/>
      <c r="B85" s="466"/>
      <c r="C85" s="466"/>
      <c r="D85" s="466"/>
    </row>
    <row r="86" spans="1:4" s="467" customFormat="1" ht="12.75" x14ac:dyDescent="0.2">
      <c r="A86" s="466"/>
      <c r="B86" s="466"/>
      <c r="C86" s="466"/>
      <c r="D86" s="466"/>
    </row>
    <row r="87" spans="1:4" s="467" customFormat="1" ht="12.75" x14ac:dyDescent="0.2">
      <c r="A87" s="466"/>
      <c r="B87" s="466"/>
      <c r="C87" s="466"/>
      <c r="D87" s="466"/>
    </row>
    <row r="88" spans="1:4" s="467" customFormat="1" ht="12.75" x14ac:dyDescent="0.2">
      <c r="A88" s="466"/>
      <c r="B88" s="466"/>
      <c r="C88" s="466"/>
      <c r="D88" s="466"/>
    </row>
    <row r="89" spans="1:4" s="467" customFormat="1" ht="12.75" x14ac:dyDescent="0.2">
      <c r="A89" s="466"/>
      <c r="B89" s="466"/>
      <c r="C89" s="466"/>
      <c r="D89" s="466"/>
    </row>
    <row r="90" spans="1:4" s="467" customFormat="1" ht="12.75" x14ac:dyDescent="0.2">
      <c r="A90" s="466"/>
      <c r="B90" s="466"/>
      <c r="C90" s="466"/>
      <c r="D90" s="466"/>
    </row>
    <row r="91" spans="1:4" s="467" customFormat="1" ht="12.75" x14ac:dyDescent="0.2">
      <c r="A91" s="581"/>
      <c r="B91" s="581"/>
      <c r="C91" s="466"/>
      <c r="D91" s="466"/>
    </row>
    <row r="92" spans="1:4" s="467" customFormat="1" ht="12.75" x14ac:dyDescent="0.2">
      <c r="A92" s="581"/>
      <c r="B92" s="581"/>
      <c r="C92" s="466"/>
      <c r="D92" s="466"/>
    </row>
    <row r="93" spans="1:4" s="467" customFormat="1" ht="12.75" x14ac:dyDescent="0.2">
      <c r="A93" s="466"/>
      <c r="B93" s="466"/>
      <c r="C93" s="466"/>
      <c r="D93" s="466"/>
    </row>
    <row r="94" spans="1:4" s="467" customFormat="1" ht="12.75" x14ac:dyDescent="0.2">
      <c r="A94" s="466"/>
      <c r="B94" s="466"/>
      <c r="C94" s="466"/>
      <c r="D94" s="468"/>
    </row>
    <row r="95" spans="1:4" s="467" customFormat="1" ht="12.75" x14ac:dyDescent="0.2">
      <c r="A95" s="466"/>
      <c r="B95" s="466"/>
      <c r="C95" s="466"/>
      <c r="D95" s="468"/>
    </row>
    <row r="96" spans="1:4" s="467" customFormat="1" ht="12.75" x14ac:dyDescent="0.2">
      <c r="A96" s="466"/>
      <c r="B96" s="466"/>
      <c r="C96" s="466"/>
      <c r="D96" s="466"/>
    </row>
    <row r="97" spans="1:4" s="467" customFormat="1" ht="12.75" x14ac:dyDescent="0.2">
      <c r="A97" s="466"/>
      <c r="B97" s="466"/>
      <c r="C97" s="466"/>
      <c r="D97" s="466"/>
    </row>
    <row r="98" spans="1:4" s="467" customFormat="1" ht="12.75" x14ac:dyDescent="0.2">
      <c r="A98" s="466"/>
      <c r="B98" s="466"/>
      <c r="C98" s="466"/>
      <c r="D98" s="466"/>
    </row>
    <row r="99" spans="1:4" s="467" customFormat="1" ht="12.75" x14ac:dyDescent="0.2">
      <c r="A99" s="466"/>
      <c r="B99" s="466"/>
      <c r="C99" s="466"/>
      <c r="D99" s="466"/>
    </row>
    <row r="100" spans="1:4" s="467" customFormat="1" ht="12.75" x14ac:dyDescent="0.2">
      <c r="A100" s="466"/>
      <c r="B100" s="466"/>
      <c r="C100" s="466"/>
      <c r="D100" s="466"/>
    </row>
    <row r="101" spans="1:4" s="467" customFormat="1" ht="12.75" x14ac:dyDescent="0.2">
      <c r="A101" s="466"/>
      <c r="B101" s="466"/>
      <c r="C101" s="466"/>
      <c r="D101" s="466"/>
    </row>
    <row r="102" spans="1:4" s="467" customFormat="1" ht="12.75" x14ac:dyDescent="0.2">
      <c r="A102" s="466"/>
      <c r="B102" s="466"/>
      <c r="C102" s="466"/>
      <c r="D102" s="466"/>
    </row>
    <row r="103" spans="1:4" s="467" customFormat="1" ht="12.75" x14ac:dyDescent="0.2">
      <c r="A103" s="466"/>
      <c r="B103" s="466"/>
      <c r="C103" s="466"/>
      <c r="D103" s="466"/>
    </row>
    <row r="104" spans="1:4" s="467" customFormat="1" ht="12.75" x14ac:dyDescent="0.2">
      <c r="A104" s="466"/>
      <c r="B104" s="466"/>
      <c r="C104" s="466"/>
      <c r="D104" s="466"/>
    </row>
    <row r="105" spans="1:4" s="467" customFormat="1" ht="12.75" x14ac:dyDescent="0.2">
      <c r="A105" s="466"/>
      <c r="B105" s="466"/>
      <c r="C105" s="466"/>
      <c r="D105" s="466"/>
    </row>
    <row r="106" spans="1:4" s="467" customFormat="1" ht="12.75" x14ac:dyDescent="0.2">
      <c r="A106" s="581"/>
      <c r="B106" s="581"/>
      <c r="C106" s="466"/>
      <c r="D106" s="466"/>
    </row>
    <row r="107" spans="1:4" s="467" customFormat="1" ht="12.75" x14ac:dyDescent="0.2">
      <c r="A107" s="581"/>
      <c r="B107" s="581"/>
      <c r="C107" s="466"/>
      <c r="D107" s="466"/>
    </row>
    <row r="108" spans="1:4" s="467" customFormat="1" ht="12.75" x14ac:dyDescent="0.2">
      <c r="A108" s="466"/>
      <c r="B108" s="466"/>
      <c r="C108" s="466"/>
      <c r="D108" s="466"/>
    </row>
    <row r="109" spans="1:4" s="467" customFormat="1" ht="12.75" x14ac:dyDescent="0.2">
      <c r="A109" s="466"/>
      <c r="B109" s="466"/>
      <c r="C109" s="466"/>
      <c r="D109" s="466"/>
    </row>
    <row r="110" spans="1:4" s="467" customFormat="1" ht="12.75" x14ac:dyDescent="0.2">
      <c r="A110" s="466"/>
      <c r="B110" s="466"/>
      <c r="C110" s="466"/>
      <c r="D110" s="466"/>
    </row>
    <row r="111" spans="1:4" s="467" customFormat="1" ht="12.75" x14ac:dyDescent="0.2">
      <c r="A111" s="466"/>
      <c r="B111" s="466"/>
      <c r="C111" s="466"/>
      <c r="D111" s="466"/>
    </row>
    <row r="112" spans="1:4" s="467" customFormat="1" ht="12.75" x14ac:dyDescent="0.2">
      <c r="A112" s="466"/>
      <c r="B112" s="466"/>
      <c r="C112" s="466"/>
      <c r="D112" s="466"/>
    </row>
    <row r="113" spans="1:4" s="467" customFormat="1" ht="12.75" x14ac:dyDescent="0.2">
      <c r="A113" s="466"/>
      <c r="B113" s="466"/>
      <c r="C113" s="466"/>
      <c r="D113" s="466"/>
    </row>
    <row r="114" spans="1:4" s="467" customFormat="1" ht="12.75" x14ac:dyDescent="0.2">
      <c r="A114" s="466"/>
      <c r="B114" s="466"/>
      <c r="C114" s="466"/>
      <c r="D114" s="466"/>
    </row>
    <row r="115" spans="1:4" s="467" customFormat="1" ht="12.75" x14ac:dyDescent="0.2">
      <c r="A115" s="466"/>
      <c r="B115" s="466"/>
      <c r="C115" s="466"/>
      <c r="D115" s="466"/>
    </row>
    <row r="116" spans="1:4" s="467" customFormat="1" ht="12.75" x14ac:dyDescent="0.2">
      <c r="A116" s="466"/>
      <c r="B116" s="466"/>
      <c r="C116" s="466"/>
      <c r="D116" s="466"/>
    </row>
    <row r="117" spans="1:4" s="467" customFormat="1" ht="12.75" x14ac:dyDescent="0.2">
      <c r="A117" s="466"/>
      <c r="B117" s="466"/>
      <c r="C117" s="466"/>
      <c r="D117" s="466"/>
    </row>
    <row r="118" spans="1:4" s="467" customFormat="1" ht="12.75" x14ac:dyDescent="0.2">
      <c r="A118" s="466"/>
      <c r="B118" s="466"/>
      <c r="C118" s="466"/>
      <c r="D118" s="466"/>
    </row>
    <row r="119" spans="1:4" s="467" customFormat="1" ht="12.75" x14ac:dyDescent="0.2">
      <c r="A119" s="466"/>
      <c r="B119" s="466"/>
      <c r="C119" s="466"/>
      <c r="D119" s="466"/>
    </row>
    <row r="120" spans="1:4" s="467" customFormat="1" ht="12.75" x14ac:dyDescent="0.2">
      <c r="A120" s="466"/>
      <c r="B120" s="466"/>
      <c r="C120" s="466"/>
      <c r="D120" s="466"/>
    </row>
    <row r="121" spans="1:4" s="467" customFormat="1" ht="12.75" x14ac:dyDescent="0.2">
      <c r="A121" s="466"/>
      <c r="B121" s="466"/>
      <c r="C121" s="466"/>
      <c r="D121" s="466"/>
    </row>
    <row r="122" spans="1:4" s="467" customFormat="1" ht="12.75" x14ac:dyDescent="0.2">
      <c r="A122" s="466"/>
      <c r="B122" s="466"/>
      <c r="C122" s="466"/>
      <c r="D122" s="466"/>
    </row>
    <row r="123" spans="1:4" s="467" customFormat="1" ht="12.75" x14ac:dyDescent="0.2">
      <c r="A123" s="466"/>
      <c r="B123" s="466"/>
      <c r="C123" s="466"/>
      <c r="D123" s="466"/>
    </row>
    <row r="124" spans="1:4" s="467" customFormat="1" ht="12.75" x14ac:dyDescent="0.2">
      <c r="A124" s="466"/>
      <c r="B124" s="466"/>
      <c r="C124" s="466"/>
      <c r="D124" s="466"/>
    </row>
    <row r="125" spans="1:4" s="467" customFormat="1" ht="12.75" x14ac:dyDescent="0.2">
      <c r="A125" s="466"/>
      <c r="B125" s="466"/>
      <c r="C125" s="466"/>
      <c r="D125" s="466"/>
    </row>
    <row r="126" spans="1:4" s="467" customFormat="1" ht="12.75" x14ac:dyDescent="0.2">
      <c r="A126" s="466"/>
      <c r="B126" s="466"/>
      <c r="C126" s="466"/>
      <c r="D126" s="466"/>
    </row>
    <row r="127" spans="1:4" s="467" customFormat="1" ht="12.75" x14ac:dyDescent="0.2">
      <c r="A127" s="466"/>
      <c r="B127" s="466"/>
      <c r="C127" s="466"/>
      <c r="D127" s="466"/>
    </row>
    <row r="128" spans="1:4" s="467" customFormat="1" ht="12.75" x14ac:dyDescent="0.2">
      <c r="A128" s="466"/>
      <c r="B128" s="466"/>
      <c r="C128" s="466"/>
      <c r="D128" s="466"/>
    </row>
    <row r="129" spans="1:4" s="467" customFormat="1" ht="12.75" x14ac:dyDescent="0.2">
      <c r="A129" s="466"/>
      <c r="B129" s="466"/>
      <c r="C129" s="466"/>
      <c r="D129" s="466"/>
    </row>
    <row r="130" spans="1:4" s="467" customFormat="1" ht="12.75" x14ac:dyDescent="0.2">
      <c r="A130" s="466"/>
      <c r="B130" s="466"/>
      <c r="C130" s="466"/>
      <c r="D130" s="466"/>
    </row>
    <row r="131" spans="1:4" s="467" customFormat="1" ht="12.75" x14ac:dyDescent="0.2">
      <c r="A131" s="466"/>
      <c r="B131" s="466"/>
      <c r="C131" s="466"/>
      <c r="D131" s="466"/>
    </row>
    <row r="132" spans="1:4" s="467" customFormat="1" ht="12.75" x14ac:dyDescent="0.2">
      <c r="A132" s="466"/>
      <c r="B132" s="466"/>
      <c r="C132" s="466"/>
      <c r="D132" s="466"/>
    </row>
    <row r="133" spans="1:4" s="467" customFormat="1" ht="12.75" x14ac:dyDescent="0.2">
      <c r="A133" s="466"/>
      <c r="B133" s="466"/>
      <c r="C133" s="466"/>
      <c r="D133" s="466"/>
    </row>
    <row r="134" spans="1:4" s="467" customFormat="1" ht="12.75" x14ac:dyDescent="0.2">
      <c r="A134" s="466"/>
      <c r="B134" s="466"/>
      <c r="C134" s="466"/>
      <c r="D134" s="466"/>
    </row>
    <row r="135" spans="1:4" s="467" customFormat="1" x14ac:dyDescent="0.25">
      <c r="A135" s="469"/>
      <c r="B135" s="469"/>
      <c r="C135" s="469"/>
      <c r="D135" s="469"/>
    </row>
    <row r="136" spans="1:4" s="467" customFormat="1" x14ac:dyDescent="0.25">
      <c r="A136" s="469"/>
      <c r="B136" s="469"/>
      <c r="C136" s="469"/>
      <c r="D136" s="469"/>
    </row>
    <row r="137" spans="1:4" s="467" customFormat="1" x14ac:dyDescent="0.25">
      <c r="A137" s="469"/>
      <c r="B137" s="469"/>
      <c r="C137" s="469"/>
      <c r="D137" s="469"/>
    </row>
    <row r="138" spans="1:4" s="467" customFormat="1" x14ac:dyDescent="0.25">
      <c r="A138" s="469"/>
      <c r="B138" s="469"/>
      <c r="C138" s="469"/>
      <c r="D138" s="469"/>
    </row>
    <row r="139" spans="1:4" s="467" customFormat="1" x14ac:dyDescent="0.25">
      <c r="A139" s="469"/>
      <c r="B139" s="469"/>
      <c r="C139" s="469"/>
      <c r="D139" s="469"/>
    </row>
    <row r="140" spans="1:4" s="467" customFormat="1" x14ac:dyDescent="0.25">
      <c r="A140" s="469"/>
      <c r="B140" s="469"/>
      <c r="C140" s="469"/>
      <c r="D140" s="469"/>
    </row>
    <row r="141" spans="1:4" s="467" customFormat="1" x14ac:dyDescent="0.25">
      <c r="A141" s="469"/>
      <c r="B141" s="469"/>
      <c r="C141" s="469"/>
      <c r="D141" s="469"/>
    </row>
    <row r="142" spans="1:4" s="467" customFormat="1" x14ac:dyDescent="0.25">
      <c r="A142" s="469"/>
      <c r="B142" s="469"/>
      <c r="C142" s="469"/>
      <c r="D142" s="469"/>
    </row>
    <row r="143" spans="1:4" s="467" customFormat="1" x14ac:dyDescent="0.25">
      <c r="A143" s="469"/>
      <c r="B143" s="469"/>
      <c r="C143" s="469"/>
      <c r="D143" s="469"/>
    </row>
    <row r="144" spans="1:4" s="467" customFormat="1" x14ac:dyDescent="0.25">
      <c r="A144" s="469"/>
      <c r="B144" s="469"/>
      <c r="C144" s="469"/>
      <c r="D144" s="469"/>
    </row>
    <row r="145" spans="1:4" s="467" customFormat="1" x14ac:dyDescent="0.25">
      <c r="A145" s="469"/>
      <c r="B145" s="469"/>
      <c r="C145" s="469"/>
      <c r="D145" s="469"/>
    </row>
    <row r="146" spans="1:4" s="467" customFormat="1" x14ac:dyDescent="0.25">
      <c r="A146" s="469"/>
      <c r="B146" s="469"/>
      <c r="C146" s="469"/>
      <c r="D146" s="469"/>
    </row>
    <row r="147" spans="1:4" s="467" customFormat="1" x14ac:dyDescent="0.25">
      <c r="A147" s="469"/>
      <c r="B147" s="469"/>
      <c r="C147" s="469"/>
      <c r="D147" s="469"/>
    </row>
    <row r="148" spans="1:4" s="467" customFormat="1" x14ac:dyDescent="0.25">
      <c r="A148" s="469"/>
      <c r="B148" s="469"/>
      <c r="C148" s="469"/>
      <c r="D148" s="469"/>
    </row>
    <row r="149" spans="1:4" s="467" customFormat="1" x14ac:dyDescent="0.25">
      <c r="A149" s="469"/>
      <c r="B149" s="469"/>
      <c r="C149" s="469"/>
      <c r="D149" s="469"/>
    </row>
    <row r="150" spans="1:4" s="467" customFormat="1" x14ac:dyDescent="0.25">
      <c r="A150" s="469"/>
      <c r="B150" s="469"/>
      <c r="C150" s="469"/>
      <c r="D150" s="469"/>
    </row>
    <row r="151" spans="1:4" s="467" customFormat="1" x14ac:dyDescent="0.25">
      <c r="A151" s="469"/>
      <c r="B151" s="469"/>
      <c r="C151" s="469"/>
      <c r="D151" s="469"/>
    </row>
    <row r="152" spans="1:4" s="467" customFormat="1" x14ac:dyDescent="0.25">
      <c r="A152" s="469"/>
      <c r="B152" s="469"/>
      <c r="C152" s="469"/>
      <c r="D152" s="469"/>
    </row>
    <row r="153" spans="1:4" s="467" customFormat="1" x14ac:dyDescent="0.25">
      <c r="A153" s="469"/>
      <c r="B153" s="469"/>
      <c r="C153" s="469"/>
      <c r="D153" s="469"/>
    </row>
    <row r="154" spans="1:4" s="467" customFormat="1" x14ac:dyDescent="0.25">
      <c r="A154" s="469"/>
      <c r="B154" s="469"/>
      <c r="C154" s="469"/>
      <c r="D154" s="469"/>
    </row>
    <row r="155" spans="1:4" s="467" customFormat="1" x14ac:dyDescent="0.25">
      <c r="A155" s="469"/>
      <c r="B155" s="469"/>
      <c r="C155" s="469"/>
      <c r="D155" s="469"/>
    </row>
    <row r="156" spans="1:4" s="467" customFormat="1" x14ac:dyDescent="0.25">
      <c r="A156" s="469"/>
      <c r="B156" s="469"/>
      <c r="C156" s="469"/>
      <c r="D156" s="469"/>
    </row>
    <row r="157" spans="1:4" s="467" customFormat="1" x14ac:dyDescent="0.25">
      <c r="A157" s="469"/>
      <c r="B157" s="469"/>
      <c r="C157" s="469"/>
      <c r="D157" s="469"/>
    </row>
    <row r="158" spans="1:4" s="467" customFormat="1" x14ac:dyDescent="0.25">
      <c r="A158" s="469"/>
      <c r="B158" s="469"/>
      <c r="C158" s="469"/>
      <c r="D158" s="469"/>
    </row>
    <row r="159" spans="1:4" s="467" customFormat="1" x14ac:dyDescent="0.25">
      <c r="A159" s="469"/>
      <c r="B159" s="469"/>
      <c r="C159" s="469"/>
      <c r="D159" s="469"/>
    </row>
    <row r="160" spans="1:4" s="467" customFormat="1" x14ac:dyDescent="0.25">
      <c r="A160" s="469"/>
      <c r="B160" s="469"/>
      <c r="C160" s="469"/>
      <c r="D160" s="469"/>
    </row>
    <row r="161" spans="1:4" s="467" customFormat="1" x14ac:dyDescent="0.25">
      <c r="A161" s="469"/>
      <c r="B161" s="469"/>
      <c r="C161" s="469"/>
      <c r="D161" s="469"/>
    </row>
    <row r="162" spans="1:4" s="467" customFormat="1" x14ac:dyDescent="0.25">
      <c r="A162" s="469"/>
      <c r="B162" s="469"/>
      <c r="C162" s="469"/>
      <c r="D162" s="469"/>
    </row>
    <row r="163" spans="1:4" s="467" customFormat="1" x14ac:dyDescent="0.25">
      <c r="A163" s="469"/>
      <c r="B163" s="469"/>
      <c r="C163" s="469"/>
      <c r="D163" s="469"/>
    </row>
    <row r="164" spans="1:4" s="467" customFormat="1" x14ac:dyDescent="0.25">
      <c r="A164" s="469"/>
      <c r="B164" s="469"/>
      <c r="C164" s="469"/>
      <c r="D164" s="469"/>
    </row>
    <row r="165" spans="1:4" s="467" customFormat="1" x14ac:dyDescent="0.25">
      <c r="A165" s="469"/>
      <c r="B165" s="469"/>
      <c r="C165" s="469"/>
      <c r="D165" s="469"/>
    </row>
    <row r="166" spans="1:4" s="467" customFormat="1" x14ac:dyDescent="0.25">
      <c r="A166" s="469"/>
      <c r="B166" s="469"/>
      <c r="C166" s="469"/>
      <c r="D166" s="469"/>
    </row>
    <row r="167" spans="1:4" s="467" customFormat="1" x14ac:dyDescent="0.25">
      <c r="A167" s="469"/>
      <c r="B167" s="469"/>
      <c r="C167" s="469"/>
      <c r="D167" s="469"/>
    </row>
    <row r="168" spans="1:4" s="467" customFormat="1" x14ac:dyDescent="0.25">
      <c r="A168" s="469"/>
      <c r="B168" s="469"/>
      <c r="C168" s="469"/>
      <c r="D168" s="469"/>
    </row>
    <row r="169" spans="1:4" s="467" customFormat="1" x14ac:dyDescent="0.25">
      <c r="A169" s="469"/>
      <c r="B169" s="469"/>
      <c r="C169" s="469"/>
      <c r="D169" s="469"/>
    </row>
    <row r="170" spans="1:4" s="467" customFormat="1" x14ac:dyDescent="0.25">
      <c r="A170" s="469"/>
      <c r="B170" s="469"/>
      <c r="C170" s="469"/>
      <c r="D170" s="469"/>
    </row>
    <row r="171" spans="1:4" s="467" customFormat="1" x14ac:dyDescent="0.25">
      <c r="A171" s="469"/>
      <c r="B171" s="469"/>
      <c r="C171" s="469"/>
      <c r="D171" s="469"/>
    </row>
    <row r="172" spans="1:4" s="467" customFormat="1" x14ac:dyDescent="0.25">
      <c r="A172" s="469"/>
      <c r="B172" s="469"/>
      <c r="C172" s="469"/>
      <c r="D172" s="469"/>
    </row>
    <row r="173" spans="1:4" s="467" customFormat="1" x14ac:dyDescent="0.25">
      <c r="A173" s="469"/>
      <c r="B173" s="469"/>
      <c r="C173" s="469"/>
      <c r="D173" s="469"/>
    </row>
    <row r="174" spans="1:4" s="467" customFormat="1" x14ac:dyDescent="0.25">
      <c r="A174" s="469"/>
      <c r="B174" s="469"/>
      <c r="C174" s="469"/>
      <c r="D174" s="469"/>
    </row>
    <row r="175" spans="1:4" s="467" customFormat="1" x14ac:dyDescent="0.25">
      <c r="A175" s="469"/>
      <c r="B175" s="469"/>
      <c r="C175" s="469"/>
      <c r="D175" s="469"/>
    </row>
    <row r="176" spans="1:4" s="467" customFormat="1" x14ac:dyDescent="0.25">
      <c r="A176" s="469"/>
      <c r="B176" s="469"/>
      <c r="C176" s="469"/>
      <c r="D176" s="469"/>
    </row>
    <row r="177" spans="1:4" s="467" customFormat="1" x14ac:dyDescent="0.25">
      <c r="A177" s="469"/>
      <c r="B177" s="469"/>
      <c r="C177" s="469"/>
      <c r="D177" s="469"/>
    </row>
    <row r="178" spans="1:4" s="467" customFormat="1" x14ac:dyDescent="0.25">
      <c r="A178" s="469"/>
      <c r="B178" s="469"/>
      <c r="C178" s="469"/>
      <c r="D178" s="469"/>
    </row>
    <row r="179" spans="1:4" s="467" customFormat="1" x14ac:dyDescent="0.25">
      <c r="A179" s="469"/>
      <c r="B179" s="469"/>
      <c r="C179" s="469"/>
      <c r="D179" s="469"/>
    </row>
    <row r="180" spans="1:4" s="467" customFormat="1" x14ac:dyDescent="0.25">
      <c r="A180" s="469"/>
      <c r="B180" s="469"/>
      <c r="C180" s="469"/>
      <c r="D180" s="469"/>
    </row>
    <row r="181" spans="1:4" s="467" customFormat="1" x14ac:dyDescent="0.25">
      <c r="A181" s="469"/>
      <c r="B181" s="469"/>
      <c r="C181" s="469"/>
      <c r="D181" s="469"/>
    </row>
    <row r="182" spans="1:4" s="467" customFormat="1" x14ac:dyDescent="0.25">
      <c r="A182" s="469"/>
      <c r="B182" s="469"/>
      <c r="C182" s="469"/>
      <c r="D182" s="469"/>
    </row>
    <row r="183" spans="1:4" s="467" customFormat="1" x14ac:dyDescent="0.25">
      <c r="A183" s="469"/>
      <c r="B183" s="469"/>
      <c r="C183" s="469"/>
      <c r="D183" s="469"/>
    </row>
    <row r="184" spans="1:4" s="467" customFormat="1" x14ac:dyDescent="0.25">
      <c r="A184" s="469"/>
      <c r="B184" s="469"/>
      <c r="C184" s="469"/>
      <c r="D184" s="469"/>
    </row>
    <row r="185" spans="1:4" s="467" customFormat="1" x14ac:dyDescent="0.25">
      <c r="A185" s="469"/>
      <c r="B185" s="469"/>
      <c r="C185" s="469"/>
      <c r="D185" s="469"/>
    </row>
    <row r="186" spans="1:4" s="467" customFormat="1" x14ac:dyDescent="0.25">
      <c r="A186" s="469"/>
      <c r="B186" s="469"/>
      <c r="C186" s="469"/>
      <c r="D186" s="469"/>
    </row>
    <row r="187" spans="1:4" s="467" customFormat="1" x14ac:dyDescent="0.25">
      <c r="A187" s="469"/>
      <c r="B187" s="469"/>
      <c r="C187" s="469"/>
      <c r="D187" s="469"/>
    </row>
    <row r="188" spans="1:4" s="467" customFormat="1" x14ac:dyDescent="0.25">
      <c r="A188" s="469"/>
      <c r="B188" s="469"/>
      <c r="C188" s="469"/>
      <c r="D188" s="469"/>
    </row>
    <row r="189" spans="1:4" s="467" customFormat="1" x14ac:dyDescent="0.25">
      <c r="A189" s="469"/>
      <c r="B189" s="469"/>
      <c r="C189" s="469"/>
      <c r="D189" s="469"/>
    </row>
    <row r="190" spans="1:4" s="467" customFormat="1" x14ac:dyDescent="0.25">
      <c r="A190" s="469"/>
      <c r="B190" s="469"/>
      <c r="C190" s="469"/>
      <c r="D190" s="469"/>
    </row>
    <row r="191" spans="1:4" s="467" customFormat="1" x14ac:dyDescent="0.25">
      <c r="A191" s="469"/>
      <c r="B191" s="469"/>
      <c r="C191" s="469"/>
      <c r="D191" s="469"/>
    </row>
    <row r="192" spans="1:4" s="467" customFormat="1" x14ac:dyDescent="0.25">
      <c r="A192" s="469"/>
      <c r="B192" s="469"/>
      <c r="C192" s="469"/>
      <c r="D192" s="469"/>
    </row>
    <row r="193" spans="1:4" s="467" customFormat="1" x14ac:dyDescent="0.25">
      <c r="A193" s="469"/>
      <c r="B193" s="469"/>
      <c r="C193" s="469"/>
      <c r="D193" s="469"/>
    </row>
    <row r="194" spans="1:4" s="467" customFormat="1" x14ac:dyDescent="0.25">
      <c r="A194" s="469"/>
      <c r="B194" s="469"/>
      <c r="C194" s="469"/>
      <c r="D194" s="469"/>
    </row>
    <row r="195" spans="1:4" s="467" customFormat="1" x14ac:dyDescent="0.25">
      <c r="A195" s="469"/>
      <c r="B195" s="469"/>
      <c r="C195" s="469"/>
      <c r="D195" s="469"/>
    </row>
    <row r="196" spans="1:4" s="467" customFormat="1" x14ac:dyDescent="0.25">
      <c r="A196" s="469"/>
      <c r="B196" s="469"/>
      <c r="C196" s="469"/>
      <c r="D196" s="469"/>
    </row>
    <row r="197" spans="1:4" s="467" customFormat="1" x14ac:dyDescent="0.25">
      <c r="A197" s="469"/>
      <c r="B197" s="469"/>
      <c r="C197" s="469"/>
      <c r="D197" s="469"/>
    </row>
    <row r="198" spans="1:4" s="467" customFormat="1" x14ac:dyDescent="0.25">
      <c r="A198" s="469"/>
      <c r="B198" s="469"/>
      <c r="C198" s="469"/>
      <c r="D198" s="469"/>
    </row>
    <row r="199" spans="1:4" s="467" customFormat="1" x14ac:dyDescent="0.25">
      <c r="A199" s="469"/>
      <c r="B199" s="469"/>
      <c r="C199" s="469"/>
      <c r="D199" s="469"/>
    </row>
    <row r="200" spans="1:4" s="467" customFormat="1" x14ac:dyDescent="0.25">
      <c r="A200" s="469"/>
      <c r="B200" s="469"/>
      <c r="C200" s="469"/>
      <c r="D200" s="469"/>
    </row>
    <row r="201" spans="1:4" s="467" customFormat="1" x14ac:dyDescent="0.25">
      <c r="A201" s="469"/>
      <c r="B201" s="469"/>
      <c r="C201" s="469"/>
      <c r="D201" s="469"/>
    </row>
    <row r="202" spans="1:4" s="467" customFormat="1" x14ac:dyDescent="0.25">
      <c r="A202" s="469"/>
      <c r="B202" s="469"/>
      <c r="C202" s="469"/>
      <c r="D202" s="469"/>
    </row>
    <row r="203" spans="1:4" s="467" customFormat="1" x14ac:dyDescent="0.25">
      <c r="A203" s="469"/>
      <c r="B203" s="469"/>
      <c r="C203" s="469"/>
      <c r="D203" s="469"/>
    </row>
    <row r="204" spans="1:4" s="467" customFormat="1" x14ac:dyDescent="0.25">
      <c r="A204" s="469"/>
      <c r="B204" s="469"/>
      <c r="C204" s="469"/>
      <c r="D204" s="469"/>
    </row>
    <row r="205" spans="1:4" s="467" customFormat="1" x14ac:dyDescent="0.25">
      <c r="A205" s="469"/>
      <c r="B205" s="469"/>
      <c r="C205" s="469"/>
      <c r="D205" s="469"/>
    </row>
    <row r="206" spans="1:4" s="467" customFormat="1" x14ac:dyDescent="0.25">
      <c r="A206" s="469"/>
      <c r="B206" s="469"/>
      <c r="C206" s="469"/>
      <c r="D206" s="469"/>
    </row>
    <row r="207" spans="1:4" s="467" customFormat="1" x14ac:dyDescent="0.25">
      <c r="A207" s="469"/>
      <c r="B207" s="469"/>
      <c r="C207" s="469"/>
      <c r="D207" s="469"/>
    </row>
    <row r="208" spans="1:4" s="467" customFormat="1" x14ac:dyDescent="0.25">
      <c r="A208" s="469"/>
      <c r="B208" s="469"/>
      <c r="C208" s="469"/>
      <c r="D208" s="469"/>
    </row>
    <row r="209" spans="1:4" s="467" customFormat="1" x14ac:dyDescent="0.25">
      <c r="A209" s="469"/>
      <c r="B209" s="469"/>
      <c r="C209" s="469"/>
      <c r="D209" s="469"/>
    </row>
    <row r="210" spans="1:4" s="467" customFormat="1" x14ac:dyDescent="0.25">
      <c r="A210" s="469"/>
      <c r="B210" s="469"/>
      <c r="C210" s="469"/>
      <c r="D210" s="469"/>
    </row>
    <row r="211" spans="1:4" s="467" customFormat="1" x14ac:dyDescent="0.25">
      <c r="A211" s="469"/>
      <c r="B211" s="469"/>
      <c r="C211" s="469"/>
      <c r="D211" s="469"/>
    </row>
    <row r="212" spans="1:4" s="467" customFormat="1" x14ac:dyDescent="0.25">
      <c r="A212" s="469"/>
      <c r="B212" s="469"/>
      <c r="C212" s="469"/>
      <c r="D212" s="469"/>
    </row>
    <row r="213" spans="1:4" s="467" customFormat="1" x14ac:dyDescent="0.25">
      <c r="A213" s="469"/>
      <c r="B213" s="469"/>
      <c r="C213" s="469"/>
      <c r="D213" s="469"/>
    </row>
    <row r="214" spans="1:4" s="467" customFormat="1" x14ac:dyDescent="0.25">
      <c r="A214" s="469"/>
      <c r="B214" s="469"/>
      <c r="C214" s="469"/>
      <c r="D214" s="469"/>
    </row>
    <row r="215" spans="1:4" s="467" customFormat="1" x14ac:dyDescent="0.25">
      <c r="A215" s="469"/>
      <c r="B215" s="469"/>
      <c r="C215" s="469"/>
      <c r="D215" s="469"/>
    </row>
    <row r="216" spans="1:4" s="467" customFormat="1" x14ac:dyDescent="0.25">
      <c r="A216" s="469"/>
      <c r="B216" s="469"/>
      <c r="C216" s="469"/>
      <c r="D216" s="469"/>
    </row>
    <row r="217" spans="1:4" s="467" customFormat="1" x14ac:dyDescent="0.25">
      <c r="A217" s="469"/>
      <c r="B217" s="469"/>
      <c r="C217" s="469"/>
      <c r="D217" s="469"/>
    </row>
    <row r="218" spans="1:4" s="467" customFormat="1" x14ac:dyDescent="0.25">
      <c r="A218" s="469"/>
      <c r="B218" s="469"/>
      <c r="C218" s="469"/>
      <c r="D218" s="469"/>
    </row>
    <row r="219" spans="1:4" s="467" customFormat="1" x14ac:dyDescent="0.25">
      <c r="A219" s="469"/>
      <c r="B219" s="469"/>
      <c r="C219" s="469"/>
      <c r="D219" s="469"/>
    </row>
    <row r="220" spans="1:4" s="467" customFormat="1" x14ac:dyDescent="0.25">
      <c r="A220" s="469"/>
      <c r="B220" s="469"/>
      <c r="C220" s="469"/>
      <c r="D220" s="469"/>
    </row>
    <row r="221" spans="1:4" s="467" customFormat="1" x14ac:dyDescent="0.25">
      <c r="A221" s="469"/>
      <c r="B221" s="469"/>
      <c r="C221" s="469"/>
      <c r="D221" s="469"/>
    </row>
    <row r="222" spans="1:4" s="467" customFormat="1" x14ac:dyDescent="0.25">
      <c r="A222" s="469"/>
      <c r="B222" s="469"/>
      <c r="C222" s="469"/>
      <c r="D222" s="469"/>
    </row>
    <row r="223" spans="1:4" s="467" customFormat="1" x14ac:dyDescent="0.25">
      <c r="A223" s="469"/>
      <c r="B223" s="469"/>
      <c r="C223" s="469"/>
      <c r="D223" s="469"/>
    </row>
    <row r="224" spans="1:4" s="467" customFormat="1" x14ac:dyDescent="0.25">
      <c r="A224" s="469"/>
      <c r="B224" s="469"/>
      <c r="C224" s="469"/>
      <c r="D224" s="469"/>
    </row>
    <row r="225" spans="1:4" s="467" customFormat="1" x14ac:dyDescent="0.25">
      <c r="A225" s="469"/>
      <c r="B225" s="469"/>
      <c r="C225" s="469"/>
      <c r="D225" s="469"/>
    </row>
    <row r="226" spans="1:4" s="467" customFormat="1" x14ac:dyDescent="0.25">
      <c r="A226" s="469"/>
      <c r="B226" s="469"/>
      <c r="C226" s="469"/>
      <c r="D226" s="469"/>
    </row>
    <row r="227" spans="1:4" s="467" customFormat="1" x14ac:dyDescent="0.25">
      <c r="A227" s="469"/>
      <c r="B227" s="469"/>
      <c r="C227" s="469"/>
      <c r="D227" s="469"/>
    </row>
    <row r="228" spans="1:4" s="467" customFormat="1" x14ac:dyDescent="0.25">
      <c r="A228" s="469"/>
      <c r="B228" s="469"/>
      <c r="C228" s="469"/>
      <c r="D228" s="469"/>
    </row>
    <row r="229" spans="1:4" s="467" customFormat="1" x14ac:dyDescent="0.25">
      <c r="A229" s="469"/>
      <c r="B229" s="469"/>
      <c r="C229" s="469"/>
      <c r="D229" s="469"/>
    </row>
    <row r="230" spans="1:4" s="467" customFormat="1" x14ac:dyDescent="0.25">
      <c r="A230" s="469"/>
      <c r="B230" s="469"/>
      <c r="C230" s="469"/>
      <c r="D230" s="469"/>
    </row>
    <row r="231" spans="1:4" s="467" customFormat="1" x14ac:dyDescent="0.25">
      <c r="A231" s="469"/>
      <c r="B231" s="469"/>
      <c r="C231" s="469"/>
      <c r="D231" s="469"/>
    </row>
    <row r="232" spans="1:4" s="467" customFormat="1" x14ac:dyDescent="0.25">
      <c r="A232" s="469"/>
      <c r="B232" s="469"/>
      <c r="C232" s="469"/>
      <c r="D232" s="469"/>
    </row>
    <row r="233" spans="1:4" s="467" customFormat="1" x14ac:dyDescent="0.25">
      <c r="A233" s="469"/>
      <c r="B233" s="469"/>
      <c r="C233" s="469"/>
      <c r="D233" s="469"/>
    </row>
    <row r="234" spans="1:4" s="467" customFormat="1" x14ac:dyDescent="0.25">
      <c r="A234" s="469"/>
      <c r="B234" s="469"/>
      <c r="C234" s="469"/>
      <c r="D234" s="469"/>
    </row>
    <row r="235" spans="1:4" s="467" customFormat="1" x14ac:dyDescent="0.25">
      <c r="A235" s="469"/>
      <c r="B235" s="469"/>
      <c r="C235" s="469"/>
      <c r="D235" s="469"/>
    </row>
    <row r="236" spans="1:4" s="467" customFormat="1" x14ac:dyDescent="0.25">
      <c r="A236" s="469"/>
      <c r="B236" s="469"/>
      <c r="C236" s="469"/>
      <c r="D236" s="469"/>
    </row>
    <row r="237" spans="1:4" s="467" customFormat="1" x14ac:dyDescent="0.25">
      <c r="A237" s="469"/>
      <c r="B237" s="469"/>
      <c r="C237" s="469"/>
      <c r="D237" s="469"/>
    </row>
    <row r="238" spans="1:4" s="467" customFormat="1" x14ac:dyDescent="0.25">
      <c r="A238" s="469"/>
      <c r="B238" s="469"/>
      <c r="C238" s="469"/>
      <c r="D238" s="469"/>
    </row>
    <row r="239" spans="1:4" s="467" customFormat="1" x14ac:dyDescent="0.25">
      <c r="A239" s="469"/>
      <c r="B239" s="469"/>
      <c r="C239" s="469"/>
      <c r="D239" s="469"/>
    </row>
    <row r="240" spans="1:4" s="467" customFormat="1" x14ac:dyDescent="0.25">
      <c r="A240" s="469"/>
      <c r="B240" s="469"/>
      <c r="C240" s="469"/>
      <c r="D240" s="469"/>
    </row>
    <row r="241" spans="1:4" s="467" customFormat="1" x14ac:dyDescent="0.25">
      <c r="A241" s="469"/>
      <c r="B241" s="469"/>
      <c r="C241" s="469"/>
      <c r="D241" s="469"/>
    </row>
    <row r="242" spans="1:4" s="467" customFormat="1" x14ac:dyDescent="0.25">
      <c r="A242" s="469"/>
      <c r="B242" s="469"/>
      <c r="C242" s="469"/>
      <c r="D242" s="469"/>
    </row>
    <row r="243" spans="1:4" s="467" customFormat="1" x14ac:dyDescent="0.25">
      <c r="A243" s="469"/>
      <c r="B243" s="469"/>
      <c r="C243" s="469"/>
      <c r="D243" s="469"/>
    </row>
    <row r="244" spans="1:4" s="467" customFormat="1" x14ac:dyDescent="0.25">
      <c r="A244" s="469"/>
      <c r="B244" s="469"/>
      <c r="C244" s="469"/>
      <c r="D244" s="469"/>
    </row>
    <row r="245" spans="1:4" s="467" customFormat="1" x14ac:dyDescent="0.25">
      <c r="A245" s="469"/>
      <c r="B245" s="469"/>
      <c r="C245" s="469"/>
      <c r="D245" s="469"/>
    </row>
    <row r="246" spans="1:4" s="467" customFormat="1" x14ac:dyDescent="0.25">
      <c r="A246" s="469"/>
      <c r="B246" s="469"/>
      <c r="C246" s="469"/>
      <c r="D246" s="469"/>
    </row>
    <row r="247" spans="1:4" s="467" customFormat="1" x14ac:dyDescent="0.25">
      <c r="A247" s="469"/>
      <c r="B247" s="469"/>
      <c r="C247" s="469"/>
      <c r="D247" s="469"/>
    </row>
    <row r="248" spans="1:4" s="467" customFormat="1" x14ac:dyDescent="0.25">
      <c r="A248" s="469"/>
      <c r="B248" s="469"/>
      <c r="C248" s="469"/>
      <c r="D248" s="469"/>
    </row>
    <row r="249" spans="1:4" s="467" customFormat="1" x14ac:dyDescent="0.25">
      <c r="A249" s="469"/>
      <c r="B249" s="469"/>
      <c r="C249" s="469"/>
      <c r="D249" s="469"/>
    </row>
    <row r="250" spans="1:4" s="467" customFormat="1" x14ac:dyDescent="0.25">
      <c r="A250" s="469"/>
      <c r="B250" s="469"/>
      <c r="C250" s="469"/>
      <c r="D250" s="469"/>
    </row>
    <row r="251" spans="1:4" s="467" customFormat="1" x14ac:dyDescent="0.25">
      <c r="A251" s="469"/>
      <c r="B251" s="469"/>
      <c r="C251" s="469"/>
      <c r="D251" s="469"/>
    </row>
    <row r="252" spans="1:4" s="467" customFormat="1" x14ac:dyDescent="0.25">
      <c r="A252" s="469"/>
      <c r="B252" s="469"/>
      <c r="C252" s="469"/>
      <c r="D252" s="469"/>
    </row>
    <row r="253" spans="1:4" s="467" customFormat="1" x14ac:dyDescent="0.25">
      <c r="A253" s="469"/>
      <c r="B253" s="469"/>
      <c r="C253" s="469"/>
      <c r="D253" s="469"/>
    </row>
    <row r="254" spans="1:4" s="467" customFormat="1" x14ac:dyDescent="0.25">
      <c r="A254" s="469"/>
      <c r="B254" s="469"/>
      <c r="C254" s="469"/>
      <c r="D254" s="469"/>
    </row>
    <row r="255" spans="1:4" s="467" customFormat="1" x14ac:dyDescent="0.25">
      <c r="A255" s="469"/>
      <c r="B255" s="469"/>
      <c r="C255" s="469"/>
      <c r="D255" s="469"/>
    </row>
    <row r="256" spans="1:4" s="467" customFormat="1" x14ac:dyDescent="0.25">
      <c r="A256" s="469"/>
      <c r="B256" s="469"/>
      <c r="C256" s="469"/>
      <c r="D256" s="469"/>
    </row>
    <row r="257" spans="1:4" s="467" customFormat="1" x14ac:dyDescent="0.25">
      <c r="A257" s="469"/>
      <c r="B257" s="469"/>
      <c r="C257" s="469"/>
      <c r="D257" s="469"/>
    </row>
    <row r="258" spans="1:4" s="467" customFormat="1" x14ac:dyDescent="0.25">
      <c r="A258" s="469"/>
      <c r="B258" s="469"/>
      <c r="C258" s="469"/>
      <c r="D258" s="469"/>
    </row>
    <row r="259" spans="1:4" s="467" customFormat="1" x14ac:dyDescent="0.25">
      <c r="A259" s="469"/>
      <c r="B259" s="469"/>
      <c r="C259" s="469"/>
      <c r="D259" s="469"/>
    </row>
    <row r="260" spans="1:4" s="467" customFormat="1" x14ac:dyDescent="0.25">
      <c r="A260" s="469"/>
      <c r="B260" s="469"/>
      <c r="C260" s="469"/>
      <c r="D260" s="469"/>
    </row>
    <row r="261" spans="1:4" s="467" customFormat="1" x14ac:dyDescent="0.25">
      <c r="A261" s="469"/>
      <c r="B261" s="469"/>
      <c r="C261" s="469"/>
      <c r="D261" s="469"/>
    </row>
    <row r="262" spans="1:4" s="467" customFormat="1" x14ac:dyDescent="0.25">
      <c r="A262" s="469"/>
      <c r="B262" s="469"/>
      <c r="C262" s="469"/>
      <c r="D262" s="469"/>
    </row>
    <row r="263" spans="1:4" s="467" customFormat="1" x14ac:dyDescent="0.25">
      <c r="A263" s="469"/>
      <c r="B263" s="469"/>
      <c r="C263" s="469"/>
      <c r="D263" s="469"/>
    </row>
    <row r="264" spans="1:4" s="467" customFormat="1" x14ac:dyDescent="0.25">
      <c r="A264" s="469"/>
      <c r="B264" s="469"/>
      <c r="C264" s="469"/>
      <c r="D264" s="469"/>
    </row>
    <row r="265" spans="1:4" s="467" customFormat="1" x14ac:dyDescent="0.25">
      <c r="A265" s="469"/>
      <c r="B265" s="469"/>
      <c r="C265" s="469"/>
      <c r="D265" s="469"/>
    </row>
    <row r="266" spans="1:4" s="467" customFormat="1" x14ac:dyDescent="0.25">
      <c r="A266" s="469"/>
      <c r="B266" s="469"/>
      <c r="C266" s="469"/>
      <c r="D266" s="469"/>
    </row>
    <row r="267" spans="1:4" s="467" customFormat="1" x14ac:dyDescent="0.25">
      <c r="A267" s="469"/>
      <c r="B267" s="469"/>
      <c r="C267" s="469"/>
      <c r="D267" s="469"/>
    </row>
    <row r="268" spans="1:4" s="467" customFormat="1" x14ac:dyDescent="0.25">
      <c r="A268" s="469"/>
      <c r="B268" s="469"/>
      <c r="C268" s="469"/>
      <c r="D268" s="469"/>
    </row>
    <row r="269" spans="1:4" s="467" customFormat="1" x14ac:dyDescent="0.25">
      <c r="A269" s="469"/>
      <c r="B269" s="469"/>
      <c r="C269" s="469"/>
      <c r="D269" s="469"/>
    </row>
    <row r="270" spans="1:4" s="467" customFormat="1" x14ac:dyDescent="0.25">
      <c r="A270" s="469"/>
      <c r="B270" s="469"/>
      <c r="C270" s="469"/>
      <c r="D270" s="469"/>
    </row>
    <row r="271" spans="1:4" s="467" customFormat="1" x14ac:dyDescent="0.25">
      <c r="A271" s="469"/>
      <c r="B271" s="469"/>
      <c r="C271" s="469"/>
      <c r="D271" s="469"/>
    </row>
    <row r="272" spans="1:4" s="467" customFormat="1" x14ac:dyDescent="0.25">
      <c r="A272" s="469"/>
      <c r="B272" s="469"/>
      <c r="C272" s="469"/>
      <c r="D272" s="469"/>
    </row>
    <row r="273" spans="1:4" s="467" customFormat="1" x14ac:dyDescent="0.25">
      <c r="A273" s="469"/>
      <c r="B273" s="469"/>
      <c r="C273" s="469"/>
      <c r="D273" s="469"/>
    </row>
    <row r="274" spans="1:4" s="467" customFormat="1" x14ac:dyDescent="0.25">
      <c r="A274" s="469"/>
      <c r="B274" s="469"/>
      <c r="C274" s="469"/>
      <c r="D274" s="469"/>
    </row>
    <row r="275" spans="1:4" s="467" customFormat="1" x14ac:dyDescent="0.25">
      <c r="A275" s="469"/>
      <c r="B275" s="469"/>
      <c r="C275" s="469"/>
      <c r="D275" s="469"/>
    </row>
    <row r="276" spans="1:4" s="467" customFormat="1" x14ac:dyDescent="0.25">
      <c r="A276" s="469"/>
      <c r="B276" s="469"/>
      <c r="C276" s="469"/>
      <c r="D276" s="469"/>
    </row>
    <row r="277" spans="1:4" s="467" customFormat="1" x14ac:dyDescent="0.25">
      <c r="A277" s="469"/>
      <c r="B277" s="469"/>
      <c r="C277" s="469"/>
      <c r="D277" s="469"/>
    </row>
    <row r="278" spans="1:4" s="467" customFormat="1" x14ac:dyDescent="0.25">
      <c r="A278" s="469"/>
      <c r="B278" s="469"/>
      <c r="C278" s="469"/>
      <c r="D278" s="469"/>
    </row>
    <row r="279" spans="1:4" s="467" customFormat="1" x14ac:dyDescent="0.25">
      <c r="A279" s="469"/>
      <c r="B279" s="469"/>
      <c r="C279" s="469"/>
      <c r="D279" s="469"/>
    </row>
    <row r="280" spans="1:4" s="467" customFormat="1" x14ac:dyDescent="0.25">
      <c r="A280" s="469"/>
      <c r="B280" s="469"/>
      <c r="C280" s="469"/>
      <c r="D280" s="469"/>
    </row>
    <row r="281" spans="1:4" s="467" customFormat="1" x14ac:dyDescent="0.25">
      <c r="A281" s="469"/>
      <c r="B281" s="469"/>
      <c r="C281" s="469"/>
      <c r="D281" s="469"/>
    </row>
    <row r="282" spans="1:4" s="467" customFormat="1" x14ac:dyDescent="0.25">
      <c r="A282" s="469"/>
      <c r="B282" s="469"/>
      <c r="C282" s="469"/>
      <c r="D282" s="469"/>
    </row>
    <row r="283" spans="1:4" s="467" customFormat="1" x14ac:dyDescent="0.25">
      <c r="A283" s="469"/>
      <c r="B283" s="469"/>
      <c r="C283" s="469"/>
      <c r="D283" s="469"/>
    </row>
    <row r="284" spans="1:4" s="467" customFormat="1" x14ac:dyDescent="0.25">
      <c r="A284" s="469"/>
      <c r="B284" s="469"/>
      <c r="C284" s="469"/>
      <c r="D284" s="469"/>
    </row>
    <row r="285" spans="1:4" s="467" customFormat="1" x14ac:dyDescent="0.25">
      <c r="A285" s="469"/>
      <c r="B285" s="469"/>
      <c r="C285" s="469"/>
      <c r="D285" s="469"/>
    </row>
    <row r="286" spans="1:4" s="467" customFormat="1" x14ac:dyDescent="0.25">
      <c r="A286" s="469"/>
      <c r="B286" s="469"/>
      <c r="C286" s="469"/>
      <c r="D286" s="469"/>
    </row>
    <row r="287" spans="1:4" s="467" customFormat="1" x14ac:dyDescent="0.25">
      <c r="A287" s="469"/>
      <c r="B287" s="469"/>
      <c r="C287" s="469"/>
      <c r="D287" s="469"/>
    </row>
    <row r="288" spans="1:4" s="467" customFormat="1" x14ac:dyDescent="0.25">
      <c r="A288" s="469"/>
      <c r="B288" s="469"/>
      <c r="C288" s="469"/>
      <c r="D288" s="469"/>
    </row>
    <row r="289" spans="1:4" s="467" customFormat="1" x14ac:dyDescent="0.25">
      <c r="A289" s="469"/>
      <c r="B289" s="469"/>
      <c r="C289" s="469"/>
      <c r="D289" s="469"/>
    </row>
    <row r="290" spans="1:4" s="467" customFormat="1" x14ac:dyDescent="0.25">
      <c r="A290" s="469"/>
      <c r="B290" s="469"/>
      <c r="C290" s="469"/>
      <c r="D290" s="469"/>
    </row>
    <row r="291" spans="1:4" s="467" customFormat="1" x14ac:dyDescent="0.25">
      <c r="A291" s="469"/>
      <c r="B291" s="469"/>
      <c r="C291" s="469"/>
      <c r="D291" s="469"/>
    </row>
    <row r="292" spans="1:4" s="467" customFormat="1" x14ac:dyDescent="0.25">
      <c r="A292" s="469"/>
      <c r="B292" s="469"/>
      <c r="C292" s="469"/>
      <c r="D292" s="469"/>
    </row>
    <row r="293" spans="1:4" s="467" customFormat="1" x14ac:dyDescent="0.25">
      <c r="A293" s="469"/>
      <c r="B293" s="469"/>
      <c r="C293" s="469"/>
      <c r="D293" s="469"/>
    </row>
    <row r="294" spans="1:4" s="467" customFormat="1" x14ac:dyDescent="0.25">
      <c r="A294" s="469"/>
      <c r="B294" s="469"/>
      <c r="C294" s="469"/>
      <c r="D294" s="469"/>
    </row>
    <row r="295" spans="1:4" s="467" customFormat="1" x14ac:dyDescent="0.25">
      <c r="A295" s="469"/>
      <c r="B295" s="469"/>
      <c r="C295" s="469"/>
      <c r="D295" s="469"/>
    </row>
    <row r="296" spans="1:4" s="467" customFormat="1" x14ac:dyDescent="0.25">
      <c r="A296" s="469"/>
      <c r="B296" s="469"/>
      <c r="C296" s="469"/>
      <c r="D296" s="469"/>
    </row>
    <row r="297" spans="1:4" s="467" customFormat="1" x14ac:dyDescent="0.25">
      <c r="A297" s="469"/>
      <c r="B297" s="469"/>
      <c r="C297" s="469"/>
      <c r="D297" s="469"/>
    </row>
    <row r="298" spans="1:4" s="467" customFormat="1" x14ac:dyDescent="0.25">
      <c r="A298" s="469"/>
      <c r="B298" s="469"/>
      <c r="C298" s="469"/>
      <c r="D298" s="469"/>
    </row>
    <row r="299" spans="1:4" s="467" customFormat="1" x14ac:dyDescent="0.25">
      <c r="A299" s="469"/>
      <c r="B299" s="469"/>
      <c r="C299" s="469"/>
      <c r="D299" s="469"/>
    </row>
    <row r="300" spans="1:4" s="467" customFormat="1" x14ac:dyDescent="0.25">
      <c r="A300" s="469"/>
      <c r="B300" s="469"/>
      <c r="C300" s="469"/>
      <c r="D300" s="469"/>
    </row>
    <row r="301" spans="1:4" s="467" customFormat="1" x14ac:dyDescent="0.25">
      <c r="A301" s="469"/>
      <c r="B301" s="469"/>
      <c r="C301" s="469"/>
      <c r="D301" s="469"/>
    </row>
    <row r="302" spans="1:4" s="467" customFormat="1" x14ac:dyDescent="0.25">
      <c r="A302" s="469"/>
      <c r="B302" s="469"/>
      <c r="C302" s="469"/>
      <c r="D302" s="469"/>
    </row>
    <row r="303" spans="1:4" s="467" customFormat="1" x14ac:dyDescent="0.25">
      <c r="A303" s="469"/>
      <c r="B303" s="469"/>
      <c r="C303" s="469"/>
      <c r="D303" s="469"/>
    </row>
    <row r="304" spans="1:4" s="467" customFormat="1" x14ac:dyDescent="0.25">
      <c r="A304" s="469"/>
      <c r="B304" s="469"/>
      <c r="C304" s="469"/>
      <c r="D304" s="469"/>
    </row>
    <row r="305" spans="1:4" s="467" customFormat="1" x14ac:dyDescent="0.25">
      <c r="A305" s="469"/>
      <c r="B305" s="469"/>
      <c r="C305" s="469"/>
      <c r="D305" s="469"/>
    </row>
    <row r="306" spans="1:4" s="467" customFormat="1" x14ac:dyDescent="0.25">
      <c r="A306" s="469"/>
      <c r="B306" s="469"/>
      <c r="C306" s="469"/>
      <c r="D306" s="469"/>
    </row>
    <row r="307" spans="1:4" s="467" customFormat="1" x14ac:dyDescent="0.25">
      <c r="A307" s="469"/>
      <c r="B307" s="469"/>
      <c r="C307" s="469"/>
      <c r="D307" s="469"/>
    </row>
    <row r="308" spans="1:4" s="467" customFormat="1" x14ac:dyDescent="0.25">
      <c r="A308" s="469"/>
      <c r="B308" s="469"/>
      <c r="C308" s="469"/>
      <c r="D308" s="469"/>
    </row>
    <row r="309" spans="1:4" s="467" customFormat="1" x14ac:dyDescent="0.25">
      <c r="A309" s="469"/>
      <c r="B309" s="469"/>
      <c r="C309" s="469"/>
      <c r="D309" s="469"/>
    </row>
    <row r="310" spans="1:4" s="467" customFormat="1" x14ac:dyDescent="0.25">
      <c r="A310" s="469"/>
      <c r="B310" s="469"/>
      <c r="C310" s="469"/>
      <c r="D310" s="469"/>
    </row>
    <row r="311" spans="1:4" s="467" customFormat="1" x14ac:dyDescent="0.25">
      <c r="A311" s="469"/>
      <c r="B311" s="469"/>
      <c r="C311" s="469"/>
      <c r="D311" s="469"/>
    </row>
    <row r="312" spans="1:4" s="467" customFormat="1" x14ac:dyDescent="0.25">
      <c r="A312" s="469"/>
      <c r="B312" s="469"/>
      <c r="C312" s="469"/>
      <c r="D312" s="469"/>
    </row>
    <row r="313" spans="1:4" s="467" customFormat="1" x14ac:dyDescent="0.25">
      <c r="A313" s="469"/>
      <c r="B313" s="469"/>
      <c r="C313" s="469"/>
      <c r="D313" s="469"/>
    </row>
    <row r="314" spans="1:4" s="467" customFormat="1" x14ac:dyDescent="0.25">
      <c r="A314" s="469"/>
      <c r="B314" s="469"/>
      <c r="C314" s="469"/>
      <c r="D314" s="469"/>
    </row>
    <row r="315" spans="1:4" s="467" customFormat="1" x14ac:dyDescent="0.25">
      <c r="A315" s="469"/>
      <c r="B315" s="469"/>
      <c r="C315" s="469"/>
      <c r="D315" s="469"/>
    </row>
    <row r="316" spans="1:4" s="467" customFormat="1" x14ac:dyDescent="0.25">
      <c r="A316" s="469"/>
      <c r="B316" s="469"/>
      <c r="C316" s="469"/>
      <c r="D316" s="469"/>
    </row>
    <row r="317" spans="1:4" s="467" customFormat="1" x14ac:dyDescent="0.25">
      <c r="A317" s="469"/>
      <c r="B317" s="469"/>
      <c r="C317" s="469"/>
      <c r="D317" s="469"/>
    </row>
    <row r="318" spans="1:4" s="467" customFormat="1" x14ac:dyDescent="0.25">
      <c r="A318" s="469"/>
      <c r="B318" s="469"/>
      <c r="C318" s="469"/>
      <c r="D318" s="469"/>
    </row>
    <row r="319" spans="1:4" s="467" customFormat="1" x14ac:dyDescent="0.25">
      <c r="A319" s="469"/>
      <c r="B319" s="469"/>
      <c r="C319" s="469"/>
      <c r="D319" s="469"/>
    </row>
    <row r="320" spans="1:4" s="467" customFormat="1" x14ac:dyDescent="0.25">
      <c r="A320" s="469"/>
      <c r="B320" s="469"/>
      <c r="C320" s="469"/>
      <c r="D320" s="469"/>
    </row>
    <row r="321" spans="1:4" s="467" customFormat="1" x14ac:dyDescent="0.25">
      <c r="A321" s="469"/>
      <c r="B321" s="469"/>
      <c r="C321" s="469"/>
      <c r="D321" s="469"/>
    </row>
    <row r="322" spans="1:4" s="467" customFormat="1" x14ac:dyDescent="0.25">
      <c r="A322" s="469"/>
      <c r="B322" s="469"/>
      <c r="C322" s="469"/>
      <c r="D322" s="469"/>
    </row>
    <row r="323" spans="1:4" s="467" customFormat="1" x14ac:dyDescent="0.25">
      <c r="A323" s="469"/>
      <c r="B323" s="469"/>
      <c r="C323" s="469"/>
      <c r="D323" s="469"/>
    </row>
    <row r="324" spans="1:4" s="467" customFormat="1" x14ac:dyDescent="0.25">
      <c r="A324" s="469"/>
      <c r="B324" s="469"/>
      <c r="C324" s="469"/>
      <c r="D324" s="469"/>
    </row>
    <row r="325" spans="1:4" s="467" customFormat="1" x14ac:dyDescent="0.25">
      <c r="A325" s="469"/>
      <c r="B325" s="469"/>
      <c r="C325" s="469"/>
      <c r="D325" s="469"/>
    </row>
    <row r="326" spans="1:4" s="467" customFormat="1" x14ac:dyDescent="0.25">
      <c r="A326" s="469"/>
      <c r="B326" s="469"/>
      <c r="C326" s="469"/>
      <c r="D326" s="469"/>
    </row>
    <row r="327" spans="1:4" s="467" customFormat="1" x14ac:dyDescent="0.25">
      <c r="A327" s="469"/>
      <c r="B327" s="469"/>
      <c r="C327" s="469"/>
      <c r="D327" s="469"/>
    </row>
    <row r="328" spans="1:4" s="467" customFormat="1" x14ac:dyDescent="0.25">
      <c r="A328" s="469"/>
      <c r="B328" s="469"/>
      <c r="C328" s="469"/>
      <c r="D328" s="469"/>
    </row>
    <row r="329" spans="1:4" s="467" customFormat="1" x14ac:dyDescent="0.25">
      <c r="A329" s="469"/>
      <c r="B329" s="469"/>
      <c r="C329" s="469"/>
      <c r="D329" s="469"/>
    </row>
    <row r="330" spans="1:4" s="467" customFormat="1" x14ac:dyDescent="0.25">
      <c r="A330" s="469"/>
      <c r="B330" s="469"/>
      <c r="C330" s="469"/>
      <c r="D330" s="469"/>
    </row>
    <row r="331" spans="1:4" s="467" customFormat="1" x14ac:dyDescent="0.25">
      <c r="A331" s="469"/>
      <c r="B331" s="469"/>
      <c r="C331" s="469"/>
      <c r="D331" s="469"/>
    </row>
    <row r="332" spans="1:4" s="467" customFormat="1" x14ac:dyDescent="0.25">
      <c r="A332" s="469"/>
      <c r="B332" s="469"/>
      <c r="C332" s="469"/>
      <c r="D332" s="469"/>
    </row>
    <row r="333" spans="1:4" s="467" customFormat="1" x14ac:dyDescent="0.25">
      <c r="A333" s="469"/>
      <c r="B333" s="469"/>
      <c r="C333" s="469"/>
      <c r="D333" s="469"/>
    </row>
    <row r="334" spans="1:4" s="467" customFormat="1" x14ac:dyDescent="0.25">
      <c r="A334" s="469"/>
      <c r="B334" s="469"/>
      <c r="C334" s="469"/>
      <c r="D334" s="469"/>
    </row>
    <row r="335" spans="1:4" s="467" customFormat="1" x14ac:dyDescent="0.25">
      <c r="A335" s="469"/>
      <c r="B335" s="469"/>
      <c r="C335" s="469"/>
      <c r="D335" s="469"/>
    </row>
    <row r="336" spans="1:4" s="467" customFormat="1" x14ac:dyDescent="0.25">
      <c r="A336" s="469"/>
      <c r="B336" s="469"/>
      <c r="C336" s="469"/>
      <c r="D336" s="469"/>
    </row>
    <row r="337" spans="1:4" s="467" customFormat="1" x14ac:dyDescent="0.25">
      <c r="A337" s="469"/>
      <c r="B337" s="469"/>
      <c r="C337" s="469"/>
      <c r="D337" s="469"/>
    </row>
    <row r="338" spans="1:4" s="467" customFormat="1" x14ac:dyDescent="0.25">
      <c r="A338" s="469"/>
      <c r="B338" s="469"/>
      <c r="C338" s="469"/>
      <c r="D338" s="469"/>
    </row>
    <row r="339" spans="1:4" s="467" customFormat="1" x14ac:dyDescent="0.25">
      <c r="A339" s="469"/>
      <c r="B339" s="469"/>
      <c r="C339" s="469"/>
      <c r="D339" s="469"/>
    </row>
    <row r="340" spans="1:4" s="467" customFormat="1" x14ac:dyDescent="0.25">
      <c r="A340" s="469"/>
      <c r="B340" s="469"/>
      <c r="C340" s="469"/>
      <c r="D340" s="469"/>
    </row>
    <row r="341" spans="1:4" s="467" customFormat="1" x14ac:dyDescent="0.25">
      <c r="A341" s="469"/>
      <c r="B341" s="469"/>
      <c r="C341" s="469"/>
      <c r="D341" s="469"/>
    </row>
    <row r="342" spans="1:4" s="467" customFormat="1" x14ac:dyDescent="0.25">
      <c r="A342" s="469"/>
      <c r="B342" s="469"/>
      <c r="C342" s="469"/>
      <c r="D342" s="469"/>
    </row>
    <row r="343" spans="1:4" s="467" customFormat="1" x14ac:dyDescent="0.25">
      <c r="A343" s="469"/>
      <c r="B343" s="469"/>
      <c r="C343" s="469"/>
      <c r="D343" s="469"/>
    </row>
    <row r="344" spans="1:4" s="467" customFormat="1" x14ac:dyDescent="0.25">
      <c r="A344" s="469"/>
      <c r="B344" s="469"/>
      <c r="C344" s="469"/>
      <c r="D344" s="469"/>
    </row>
    <row r="345" spans="1:4" s="467" customFormat="1" x14ac:dyDescent="0.25">
      <c r="A345" s="469"/>
      <c r="B345" s="469"/>
      <c r="C345" s="469"/>
      <c r="D345" s="469"/>
    </row>
    <row r="346" spans="1:4" s="467" customFormat="1" x14ac:dyDescent="0.25">
      <c r="A346" s="469"/>
      <c r="B346" s="469"/>
      <c r="C346" s="469"/>
      <c r="D346" s="469"/>
    </row>
    <row r="347" spans="1:4" s="467" customFormat="1" x14ac:dyDescent="0.25">
      <c r="A347" s="469"/>
      <c r="B347" s="469"/>
      <c r="C347" s="469"/>
      <c r="D347" s="469"/>
    </row>
    <row r="348" spans="1:4" s="467" customFormat="1" x14ac:dyDescent="0.25">
      <c r="A348" s="469"/>
      <c r="B348" s="469"/>
      <c r="C348" s="469"/>
      <c r="D348" s="469"/>
    </row>
    <row r="349" spans="1:4" s="467" customFormat="1" x14ac:dyDescent="0.25">
      <c r="A349" s="469"/>
      <c r="B349" s="469"/>
      <c r="C349" s="469"/>
      <c r="D349" s="469"/>
    </row>
    <row r="350" spans="1:4" s="467" customFormat="1" x14ac:dyDescent="0.25">
      <c r="A350" s="469"/>
      <c r="B350" s="469"/>
      <c r="C350" s="469"/>
      <c r="D350" s="469"/>
    </row>
    <row r="351" spans="1:4" s="467" customFormat="1" x14ac:dyDescent="0.25">
      <c r="A351" s="469"/>
      <c r="B351" s="469"/>
      <c r="C351" s="469"/>
      <c r="D351" s="469"/>
    </row>
    <row r="352" spans="1:4" s="467" customFormat="1" x14ac:dyDescent="0.25">
      <c r="A352" s="469"/>
      <c r="B352" s="469"/>
      <c r="C352" s="469"/>
      <c r="D352" s="469"/>
    </row>
    <row r="353" spans="1:4" s="467" customFormat="1" x14ac:dyDescent="0.25">
      <c r="A353" s="469"/>
      <c r="B353" s="469"/>
      <c r="C353" s="469"/>
      <c r="D353" s="469"/>
    </row>
    <row r="354" spans="1:4" s="467" customFormat="1" x14ac:dyDescent="0.25">
      <c r="A354" s="469"/>
      <c r="B354" s="469"/>
      <c r="C354" s="469"/>
      <c r="D354" s="469"/>
    </row>
    <row r="355" spans="1:4" s="467" customFormat="1" x14ac:dyDescent="0.25">
      <c r="A355" s="469"/>
      <c r="B355" s="469"/>
      <c r="C355" s="469"/>
      <c r="D355" s="469"/>
    </row>
    <row r="356" spans="1:4" s="467" customFormat="1" x14ac:dyDescent="0.25">
      <c r="A356" s="469"/>
      <c r="B356" s="469"/>
      <c r="C356" s="469"/>
      <c r="D356" s="469"/>
    </row>
    <row r="357" spans="1:4" s="467" customFormat="1" x14ac:dyDescent="0.25">
      <c r="A357" s="469"/>
      <c r="B357" s="469"/>
      <c r="C357" s="469"/>
      <c r="D357" s="469"/>
    </row>
    <row r="358" spans="1:4" s="467" customFormat="1" x14ac:dyDescent="0.25">
      <c r="A358" s="469"/>
      <c r="B358" s="469"/>
      <c r="C358" s="469"/>
      <c r="D358" s="469"/>
    </row>
    <row r="359" spans="1:4" s="467" customFormat="1" x14ac:dyDescent="0.25">
      <c r="A359" s="469"/>
      <c r="B359" s="469"/>
      <c r="C359" s="469"/>
      <c r="D359" s="469"/>
    </row>
    <row r="360" spans="1:4" s="467" customFormat="1" x14ac:dyDescent="0.25">
      <c r="A360" s="469"/>
      <c r="B360" s="469"/>
      <c r="C360" s="469"/>
      <c r="D360" s="469"/>
    </row>
    <row r="361" spans="1:4" s="467" customFormat="1" x14ac:dyDescent="0.25">
      <c r="A361" s="469"/>
      <c r="B361" s="469"/>
      <c r="C361" s="469"/>
      <c r="D361" s="469"/>
    </row>
    <row r="362" spans="1:4" s="467" customFormat="1" x14ac:dyDescent="0.25">
      <c r="A362" s="469"/>
      <c r="B362" s="469"/>
      <c r="C362" s="469"/>
      <c r="D362" s="469"/>
    </row>
    <row r="363" spans="1:4" s="467" customFormat="1" x14ac:dyDescent="0.25">
      <c r="A363" s="469"/>
      <c r="B363" s="469"/>
      <c r="C363" s="469"/>
      <c r="D363" s="469"/>
    </row>
    <row r="364" spans="1:4" s="467" customFormat="1" x14ac:dyDescent="0.25">
      <c r="A364" s="469"/>
      <c r="B364" s="469"/>
      <c r="C364" s="469"/>
      <c r="D364" s="469"/>
    </row>
    <row r="365" spans="1:4" s="467" customFormat="1" x14ac:dyDescent="0.25">
      <c r="A365" s="469"/>
      <c r="B365" s="469"/>
      <c r="C365" s="469"/>
      <c r="D365" s="469"/>
    </row>
    <row r="366" spans="1:4" s="467" customFormat="1" x14ac:dyDescent="0.25">
      <c r="A366" s="469"/>
      <c r="B366" s="469"/>
      <c r="C366" s="469"/>
      <c r="D366" s="469"/>
    </row>
    <row r="367" spans="1:4" s="467" customFormat="1" x14ac:dyDescent="0.25">
      <c r="A367" s="469"/>
      <c r="B367" s="469"/>
      <c r="C367" s="469"/>
      <c r="D367" s="469"/>
    </row>
    <row r="368" spans="1:4" s="467" customFormat="1" x14ac:dyDescent="0.25">
      <c r="A368" s="469"/>
      <c r="B368" s="469"/>
      <c r="C368" s="469"/>
      <c r="D368" s="469"/>
    </row>
    <row r="369" spans="1:4" s="467" customFormat="1" x14ac:dyDescent="0.25">
      <c r="A369" s="469"/>
      <c r="B369" s="469"/>
      <c r="C369" s="469"/>
      <c r="D369" s="469"/>
    </row>
    <row r="370" spans="1:4" s="467" customFormat="1" x14ac:dyDescent="0.25">
      <c r="A370" s="469"/>
      <c r="B370" s="469"/>
      <c r="C370" s="469"/>
      <c r="D370" s="469"/>
    </row>
  </sheetData>
  <sheetProtection selectLockedCells="1" selectUnlockedCells="1"/>
  <mergeCells count="13">
    <mergeCell ref="A1:D1"/>
    <mergeCell ref="A2:D2"/>
    <mergeCell ref="A3:A4"/>
    <mergeCell ref="B3:B4"/>
    <mergeCell ref="C3:D3"/>
    <mergeCell ref="A106:A107"/>
    <mergeCell ref="B106:B107"/>
    <mergeCell ref="A72:A73"/>
    <mergeCell ref="B72:B73"/>
    <mergeCell ref="A76:A78"/>
    <mergeCell ref="B76:B78"/>
    <mergeCell ref="A91:A92"/>
    <mergeCell ref="B91:B92"/>
  </mergeCells>
  <pageMargins left="0.75" right="0.75" top="1" bottom="1" header="0.5" footer="0.5"/>
  <pageSetup paperSize="9" scale="77" orientation="portrait" r:id="rId1"/>
  <headerFooter alignWithMargins="0">
    <oddHeader>&amp;R&amp;"Arial,Normál"&amp;12 1/1. számú melléklet a  bűnügyi igazgatási alapképzési szak tantervéhez</oddHeader>
    <oddFooter>&amp;R&amp;Z&amp;F  &amp;D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BV</vt:lpstr>
      <vt:lpstr>Előtanulmányi rend</vt:lpstr>
      <vt:lpstr>BV!Nyomtatási_terület</vt:lpstr>
    </vt:vector>
  </TitlesOfParts>
  <Company>zmne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NKE - VKI mintatanterv</dc:title>
  <dc:subject>tanterv első változat</dc:subject>
  <dc:creator>Grósz</dc:creator>
  <cp:lastModifiedBy>Mikóczi Márta</cp:lastModifiedBy>
  <cp:lastPrinted>2025-04-02T07:11:24Z</cp:lastPrinted>
  <dcterms:created xsi:type="dcterms:W3CDTF">2011-10-11T07:28:39Z</dcterms:created>
  <dcterms:modified xsi:type="dcterms:W3CDTF">2025-04-11T08:44:18Z</dcterms:modified>
  <cp:category>munkaanyag</cp:category>
</cp:coreProperties>
</file>